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928"/>
  <workbookPr/>
  <bookViews>
    <workbookView xWindow="65416" yWindow="65416" windowWidth="20730" windowHeight="11160" activeTab="0"/>
  </bookViews>
  <sheets>
    <sheet name="Anexo 17" sheetId="8" r:id="rId1"/>
    <sheet name="setembro" sheetId="12" r:id="rId2"/>
  </sheets>
  <definedNames>
    <definedName name="_xlnm._FilterDatabase" localSheetId="1" hidden="1">'setembro'!$A$8:$I$226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Mariana</author>
  </authors>
  <commentList>
    <comment ref="H30" authorId="0">
      <text>
        <r>
          <rPr>
            <b/>
            <sz val="8"/>
            <rFont val="Segoe UI"/>
            <family val="2"/>
          </rPr>
          <t>Mariana:</t>
        </r>
        <r>
          <rPr>
            <sz val="8"/>
            <rFont val="Segoe UI"/>
            <family val="2"/>
          </rPr>
          <t xml:space="preserve">
no dia 01/12 perda de 0,39
no dia 30/11 rendeu 4,36
</t>
        </r>
      </text>
    </comment>
  </commentList>
</comments>
</file>

<file path=xl/sharedStrings.xml><?xml version="1.0" encoding="utf-8"?>
<sst xmlns="http://schemas.openxmlformats.org/spreadsheetml/2006/main" count="1010" uniqueCount="314">
  <si>
    <t>DEMONSTRATIVO INTEGRAL DAS RECEITAS E DESPESAS</t>
  </si>
  <si>
    <t>CNPJ:</t>
  </si>
  <si>
    <t>ENDEREÇO E CEP:</t>
  </si>
  <si>
    <t>EXERCÍCIO:</t>
  </si>
  <si>
    <t>DATA</t>
  </si>
  <si>
    <t>VALORES REPASSADOS (R$)</t>
  </si>
  <si>
    <t>TOTAL</t>
  </si>
  <si>
    <t>Presidente</t>
  </si>
  <si>
    <t>Tesoureiro</t>
  </si>
  <si>
    <t>REPASSE AO TERCEIRO SETOR</t>
  </si>
  <si>
    <t>RELAÇÃO DAS DESPESAS (4)</t>
  </si>
  <si>
    <t>DATA DO DOCUMENTO</t>
  </si>
  <si>
    <t>ESPECIFICAÇÃO DO DOCUMENTO FISCAL(3)</t>
  </si>
  <si>
    <t>CREDOR</t>
  </si>
  <si>
    <t>NATUREZA DA DESPESA RESUMIDAMENTE</t>
  </si>
  <si>
    <t>VALOR (R$)</t>
  </si>
  <si>
    <t>PREFEITURA MUNICIPAL DE GUARAREMA</t>
  </si>
  <si>
    <t>SANTA CASA DE MISERICÓRDIA DE GUARAREMA</t>
  </si>
  <si>
    <t>48.517.932/0001-32</t>
  </si>
  <si>
    <t>recibo</t>
  </si>
  <si>
    <t>Medicamentos</t>
  </si>
  <si>
    <t>Gêneros alimentícios</t>
  </si>
  <si>
    <t>Recursos Humanos (5)</t>
  </si>
  <si>
    <t>Outros serviços de terceiros</t>
  </si>
  <si>
    <t>Recursos Humanos (6)</t>
  </si>
  <si>
    <t>Outros materiais de consumo</t>
  </si>
  <si>
    <t>Locações diversas</t>
  </si>
  <si>
    <t>Outras despesas</t>
  </si>
  <si>
    <t>CPF:</t>
  </si>
  <si>
    <t>DOCUMENTO</t>
  </si>
  <si>
    <t>VIGÊNCIA</t>
  </si>
  <si>
    <t>VALOR - R$</t>
  </si>
  <si>
    <t>DATA PREVISTA PARA O REPASSE (2)</t>
  </si>
  <si>
    <t>VALORES PREVISTOS (R$)</t>
  </si>
  <si>
    <t>DATA DO REPASSE</t>
  </si>
  <si>
    <t>NÚMERO DO DOCUMENTO DE CRÉDITO</t>
  </si>
  <si>
    <t>(B) REPASSES PÚBLICOS NO EXERCÍCIO</t>
  </si>
  <si>
    <t>(C) RECEITAS COM APLICAÇÕES FINANCEIRAS DOS REPASSES PÚBLICOS</t>
  </si>
  <si>
    <t>(D) OUTRAS RECEITAS DECORRENTES DA EXECUÇÃO DA AJUSTE (3)</t>
  </si>
  <si>
    <t>(E) TOTAL DE RECURSOS (A + B + C + D)</t>
  </si>
  <si>
    <t>(G) TOTAL DE RECURSOS DISPONÍVEIS NO EXERCÍCIO (E + F)</t>
  </si>
  <si>
    <t>(1) Verba: Federal, Estadual ou Municipal, devendo ser elaborado um anexo para cada fonte de recurso</t>
  </si>
  <si>
    <t>(2) Incluir valores previstos no exercício anterior e repassados neste exercício.</t>
  </si>
  <si>
    <t>ORIGEM DOS RECURSOS (4)</t>
  </si>
  <si>
    <t>CATEGORIA OU FINALIDADE DA DESPESA (8)</t>
  </si>
  <si>
    <t>DESPESAS CONTABILIZADAS NESTE EXERCÍCIO (R$)</t>
  </si>
  <si>
    <t>DESPESAS CONTABILIZADAS EM EXERCÍCIO ANTERIORES E PAGAS NESTE EXERCÍCIO (R$) (H)</t>
  </si>
  <si>
    <t>DESPESAS CONTABILIZADAS NESTE EXERCÍCIO E PAGAS NESTE EXERCÍCIO (R$) (I)</t>
  </si>
  <si>
    <t>DESPESAS CONTABILIZADAS NESTE EXERCÍCIO A PAGAR EM EXERCÍCIOS SEGUINTES (R$)</t>
  </si>
  <si>
    <t>Serviços médicos (*)</t>
  </si>
  <si>
    <t>Locação de imóveis</t>
  </si>
  <si>
    <t>Utilidades públicas (7)</t>
  </si>
  <si>
    <t>Combustível</t>
  </si>
  <si>
    <t>Bens e materiais permanentes</t>
  </si>
  <si>
    <t>Obras</t>
  </si>
  <si>
    <t>Despesas Financeiras e bancárias</t>
  </si>
  <si>
    <t>(4) Verba: Federal, Estadual, Municipal e Recursos Próprios, devendo ser elaborado um enxo para cada fonte de recurso.</t>
  </si>
  <si>
    <t>(5) Salários, encargos e benefícios.</t>
  </si>
  <si>
    <t>(6) Autônomos e pessoa jurídica</t>
  </si>
  <si>
    <t>(7) Energia elétrica, água e esgoto, gás, telefone e internet</t>
  </si>
  <si>
    <t>(8) No rol exemplificativo incluir também as aquisições e os compromissos assumidos que não são classificados contabilmente como DESPESAS, como, por exemplo, aquisição de bens permanentes.</t>
  </si>
  <si>
    <t>(*) Apenas para entidades da área da Saúde.</t>
  </si>
  <si>
    <t>DEMONSTRATIVO DO SALDO FINANCEIRO DO EXERCÍCIO</t>
  </si>
  <si>
    <t>(G) TOTAL DE RECURSOS DISPONÍVEL NO EXERCÍCIO</t>
  </si>
  <si>
    <t>(J) DESPESAS PAGAS NO EXERCÍCIO (H+I)</t>
  </si>
  <si>
    <t>(K) RECURSO PÚBLICO NÃO APLICADO [E - (J - F)]</t>
  </si>
  <si>
    <t>(L) VALOR DEVOLVIDO AO ÓRGÃO PÚBLICO</t>
  </si>
  <si>
    <t>PRAÇA DR. BOTELHO EGAS, 11 - CENTRO - GUARAREMA -SP</t>
  </si>
  <si>
    <t>MUNICIPAL</t>
  </si>
  <si>
    <t>(3) Receitas com estacionamento, alugueis, entre outras.</t>
  </si>
  <si>
    <t>Material Médico e Hospitalar(*)</t>
  </si>
  <si>
    <t>(9) Quando a diferença entre coluna DESPESA CONTABILIZADA NESTE EXERCÍCIO 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</t>
  </si>
  <si>
    <t>ordenados</t>
  </si>
  <si>
    <t>Banco Bradesco S.A</t>
  </si>
  <si>
    <t>extrato</t>
  </si>
  <si>
    <t>boleto</t>
  </si>
  <si>
    <t>DEMONSTRATIVO DOS RECURSOS DISPONÍVEIS NO EXERCÍCIO</t>
  </si>
  <si>
    <t>(A) SALDO DO EXERCÍCIO ANTERIOR</t>
  </si>
  <si>
    <t>(F) RECURSOS PRÓPRIOS DA ENTIDADE PARCEIRA</t>
  </si>
  <si>
    <t>REPASSES AO TERCEIRO SETOR</t>
  </si>
  <si>
    <t>(M) VALOR AUTORIZADO PARA APLICAÇÃO NO EXERCÍCIO SEGUINTE (K-L)</t>
  </si>
  <si>
    <t>DEMONSTRATIVO DAS DESPESAS INCORRIDAS NO EXERCÍCIO</t>
  </si>
  <si>
    <t>Luis Gustavo Bennaton Usier</t>
  </si>
  <si>
    <t>TOTAL DE DESPESAS PAGSA NESTE EXERCÍCIO (R$)                                                      J = (H + I)</t>
  </si>
  <si>
    <t>Sintaresp Sindicato do Téc e Aux Radiologia</t>
  </si>
  <si>
    <t xml:space="preserve">Fundo de Garantia por Tempo de Serviço </t>
  </si>
  <si>
    <t>grrf</t>
  </si>
  <si>
    <t>Ana Cristina da Costa Almeida</t>
  </si>
  <si>
    <t>encargos (parcial)</t>
  </si>
  <si>
    <t>combustível</t>
  </si>
  <si>
    <t>vale alimentação</t>
  </si>
  <si>
    <t>gêneros alimentícios</t>
  </si>
  <si>
    <t>Cooperativa Odontologica de Jacarei</t>
  </si>
  <si>
    <t>encargos</t>
  </si>
  <si>
    <t>ÓRGÃO PÚBLICO CONVENENTE:</t>
  </si>
  <si>
    <t>CONVENIADA:</t>
  </si>
  <si>
    <t>RESPONSÁVEL PELA CONVENIADA:</t>
  </si>
  <si>
    <t>OBJETO:</t>
  </si>
  <si>
    <t>ORIGEM DOS RECURSOS:</t>
  </si>
  <si>
    <t>TERMO DE CONVÊNIO</t>
  </si>
  <si>
    <t>darf</t>
  </si>
  <si>
    <t>CNPJ</t>
  </si>
  <si>
    <t>59.950.410/0001-46</t>
  </si>
  <si>
    <t>47.866.934/0001-74</t>
  </si>
  <si>
    <t>00.531.736/0001-96</t>
  </si>
  <si>
    <t>Os signatários, na qualidade de representantes da Santa Casa de Misericórdia de Guararem vem indicar, na forma abaixo detalhada, as despesas incorridas e pagas no exercício/2021 bem como as despesas a pagar no exercício seguinte.</t>
  </si>
  <si>
    <t xml:space="preserve">Sind Empreg Estab Sev Saude SJC </t>
  </si>
  <si>
    <t>72.308.372/000190</t>
  </si>
  <si>
    <t>Ticket Serviços S.A</t>
  </si>
  <si>
    <t>ANEXO 12</t>
  </si>
  <si>
    <t>Declaramos, na qualidade de responsáveis pela entidade supra epigrafada, sob as penas da Lei, que a despesa relacionada comprova a exata aplicação dos recursos recebidos para os fins indicados, conforme programa de trabalho aprovado, proposto ao órgão Público Convenente.</t>
  </si>
  <si>
    <t>conv odontológico (parcial)</t>
  </si>
  <si>
    <t>Tribunal de Justiça SP</t>
  </si>
  <si>
    <t>Concessão de Subvenção do Município de Guararema para custeio das despesas de manutenção do atendimento à Saúde, conforme Plano de Trabalho, constante do Processo Administrativo nº 10336/2021 de 15 de outubro de 2021.</t>
  </si>
  <si>
    <t>Termo de Convênio 02/2021</t>
  </si>
  <si>
    <t>01/01/2022 a 31/12/2022</t>
  </si>
  <si>
    <t>Melhor Gas Distribuidora Ltda Epp</t>
  </si>
  <si>
    <t>48.100.176/0002-22</t>
  </si>
  <si>
    <t>Davi E. F. de Oliveira Serviços Médicoa Eireli</t>
  </si>
  <si>
    <t>33.378.243/0001-17</t>
  </si>
  <si>
    <t>serviço médico cond clínica</t>
  </si>
  <si>
    <t>serviço médico</t>
  </si>
  <si>
    <t>DRL Serviços Médicos SS</t>
  </si>
  <si>
    <t>17.573.128/0001-47</t>
  </si>
  <si>
    <t>serv médi dir clínica e técnica</t>
  </si>
  <si>
    <t>Gianneschi &amp; Nogueira SS</t>
  </si>
  <si>
    <t>05.764.851/0001-24</t>
  </si>
  <si>
    <t>serviço médico obstetrícia</t>
  </si>
  <si>
    <t>Pro Infecto Serviços Médicos Ltda</t>
  </si>
  <si>
    <t>serviço médico infectologia</t>
  </si>
  <si>
    <t>J F Serviços Médicos Eireli</t>
  </si>
  <si>
    <t>37.266.019/0001-94</t>
  </si>
  <si>
    <t>32.179.567/0001-63</t>
  </si>
  <si>
    <t>serviço médico ortopedista</t>
  </si>
  <si>
    <t>Robortella Serviços Radiológicos Ltda Me</t>
  </si>
  <si>
    <t>96.475.314/0001-10</t>
  </si>
  <si>
    <t>serviço médico radiologista</t>
  </si>
  <si>
    <t>Tebex Med Serviços Médicos Ltda</t>
  </si>
  <si>
    <t>28.826.467/0001-04</t>
  </si>
  <si>
    <t>Conceito Zeladoria Patriminial Ltda Me</t>
  </si>
  <si>
    <t>09.442.267/0001-03</t>
  </si>
  <si>
    <t>serviço controlador acesso</t>
  </si>
  <si>
    <t>CP Ferreira Instrumentação Cirurgica Me</t>
  </si>
  <si>
    <t>12.43.766/0001-00</t>
  </si>
  <si>
    <t>serviço de instrumentação</t>
  </si>
  <si>
    <t>71.613.996/0001-59</t>
  </si>
  <si>
    <t>sistema</t>
  </si>
  <si>
    <t>Transx Transportes Ltda</t>
  </si>
  <si>
    <t>28.874.521/0001-97</t>
  </si>
  <si>
    <t>serviço motoboy</t>
  </si>
  <si>
    <t>24.470.969/0001-94</t>
  </si>
  <si>
    <t>Jodola Contabilidade Ltda</t>
  </si>
  <si>
    <t>48.518.344/0001-13</t>
  </si>
  <si>
    <t>Apretec Geradores e Serviços Ltda</t>
  </si>
  <si>
    <t>04.023.744/0001-82</t>
  </si>
  <si>
    <t>manutenção gerador</t>
  </si>
  <si>
    <t>68.295.880/0001-04</t>
  </si>
  <si>
    <t>medicina do trabalho</t>
  </si>
  <si>
    <t>35.820.448/0081-10</t>
  </si>
  <si>
    <t>locação</t>
  </si>
  <si>
    <t>Kaprinter Comécio Serviço e Locação de Equipamentos</t>
  </si>
  <si>
    <t>16.893.341/0001-73</t>
  </si>
  <si>
    <t>Posto Manhãs de Sol Ltda</t>
  </si>
  <si>
    <t>48.517.205/0001-75</t>
  </si>
  <si>
    <t>gás</t>
  </si>
  <si>
    <t>Utilidade pública</t>
  </si>
  <si>
    <t>fatura</t>
  </si>
  <si>
    <t>EDP São Paulo Distribuição de Energia S.A</t>
  </si>
  <si>
    <t>energia elétrica</t>
  </si>
  <si>
    <t>02.302.100/0001-06</t>
  </si>
  <si>
    <t>Companhia de Saneamento Básico de SP Sabesp</t>
  </si>
  <si>
    <t>água</t>
  </si>
  <si>
    <t>35.820.448/0100-18</t>
  </si>
  <si>
    <t>oxigênio</t>
  </si>
  <si>
    <t>despesas diversas</t>
  </si>
  <si>
    <t xml:space="preserve">tarifas </t>
  </si>
  <si>
    <t>despesas financeiras e bancárias</t>
  </si>
  <si>
    <t>locação diversa</t>
  </si>
  <si>
    <t>serviço médico anestesista</t>
  </si>
  <si>
    <t>CAM Clinica de Anestesia Ltda</t>
  </si>
  <si>
    <t>26.182.442/0001-90</t>
  </si>
  <si>
    <t>serviço de laboratório</t>
  </si>
  <si>
    <t>DARF</t>
  </si>
  <si>
    <t>Documento de Arrecadação de Receitas Federais</t>
  </si>
  <si>
    <t>55.634.901/0001-27</t>
  </si>
  <si>
    <t>Pioneira Saneamento e Limpeza Urbana Ltda</t>
  </si>
  <si>
    <t>62.719.083/0022-55</t>
  </si>
  <si>
    <t>07.073.027/0070-85</t>
  </si>
  <si>
    <t>armazenagem de arquivos</t>
  </si>
  <si>
    <t>41.593.452/0001-01</t>
  </si>
  <si>
    <t>assessoria jurídica</t>
  </si>
  <si>
    <t>Noseap Fisioterapia e Reabilitação Eireli</t>
  </si>
  <si>
    <t>37.556.641/0001-37</t>
  </si>
  <si>
    <t>serviço contabilidade</t>
  </si>
  <si>
    <t>White Martins Gases Industriais Ltda</t>
  </si>
  <si>
    <t>rescisão contratual</t>
  </si>
  <si>
    <t>férias</t>
  </si>
  <si>
    <t>Med Center Comercial Ltda</t>
  </si>
  <si>
    <t>00.874.929/0001-40</t>
  </si>
  <si>
    <t>material médico hospitalar</t>
  </si>
  <si>
    <t>15.021.981/0001-20</t>
  </si>
  <si>
    <t>04.027.894/0007-50</t>
  </si>
  <si>
    <t>Comercial de Alimentos AMRM Eireli</t>
  </si>
  <si>
    <t>31.365.558/0001-02</t>
  </si>
  <si>
    <t>44.377.264/0001-34</t>
  </si>
  <si>
    <t>material de limpeza</t>
  </si>
  <si>
    <t>46.256.772/0002-70</t>
  </si>
  <si>
    <t>Alvaro Assad Ghiraldini Sociedade Individual de Advocacia</t>
  </si>
  <si>
    <t>serviço fisioterapia</t>
  </si>
  <si>
    <t>Produmed Serviços Industria e Comércio Ltda</t>
  </si>
  <si>
    <t>serviço esterilização</t>
  </si>
  <si>
    <t>Wareline do Brasil Desenv de Software Ltda</t>
  </si>
  <si>
    <t>55.972.087/0001-50</t>
  </si>
  <si>
    <t xml:space="preserve">F. Rodrigues Soluções e Serv Empresariais </t>
  </si>
  <si>
    <t>A R Ortiz Comércio e Manutenção de Equipamentos</t>
  </si>
  <si>
    <t>manut equio médico</t>
  </si>
  <si>
    <t>Tivit Terceirização de Proc Serv e Tec S.A</t>
  </si>
  <si>
    <t>coleta de resíduos</t>
  </si>
  <si>
    <t>Sgs Auditores Independentes</t>
  </si>
  <si>
    <t>auditoria contábil</t>
  </si>
  <si>
    <t>Vicente Antonio Mariano</t>
  </si>
  <si>
    <t>44.392.386/0001-08</t>
  </si>
  <si>
    <t>03.802.108/0001-96</t>
  </si>
  <si>
    <t>VICENTE ANTONIO MARIANO</t>
  </si>
  <si>
    <t>513.674.248-87</t>
  </si>
  <si>
    <t>Cedeco Diagnóstico Médicos Eireli</t>
  </si>
  <si>
    <t>01.463.474/0002-13</t>
  </si>
  <si>
    <t>exames de tomografia</t>
  </si>
  <si>
    <t>pensão alimentícia</t>
  </si>
  <si>
    <t>emprést consigado (parcial)</t>
  </si>
  <si>
    <t>Contrib assistencial</t>
  </si>
  <si>
    <t>mens sindicato</t>
  </si>
  <si>
    <t>JP Industria Farmaceutica S.A</t>
  </si>
  <si>
    <t>medicamentos</t>
  </si>
  <si>
    <t>C  M Hospitalar S.A</t>
  </si>
  <si>
    <t>12.420.164/0009-04</t>
  </si>
  <si>
    <t>Unomed Comércio de Materiais Hospitalares Eireli</t>
  </si>
  <si>
    <t>Tecnoprint Impressos Técnicos Ltda Me</t>
  </si>
  <si>
    <t>04.516.470/0001-63</t>
  </si>
  <si>
    <t>Dupatri Hospitalar Comércio Importação e Exportação Ltda</t>
  </si>
  <si>
    <t>Açougue Empório Comércio Varejista de Carnes Ltda</t>
  </si>
  <si>
    <t>Diagnóstico da América S.A</t>
  </si>
  <si>
    <t>61.486.650/0634-28</t>
  </si>
  <si>
    <t>12/092022</t>
  </si>
  <si>
    <t>taxa negocial</t>
  </si>
  <si>
    <t>C M Hospitalar S.A</t>
  </si>
  <si>
    <t>12.420.164/0003-19</t>
  </si>
  <si>
    <t>Medicamental Hospitalar Ltda</t>
  </si>
  <si>
    <t>31.378.288/0001-66</t>
  </si>
  <si>
    <t>Bioline Fios Cirurgicos Ltda</t>
  </si>
  <si>
    <t>37.844.479/0001-52</t>
  </si>
  <si>
    <t>12.420.164/0001-32</t>
  </si>
  <si>
    <t>Ativa Comercial Hospitalar Ltda</t>
  </si>
  <si>
    <t>04.274.988/0001-38</t>
  </si>
  <si>
    <t>31.378.288/0004-09</t>
  </si>
  <si>
    <t>Astra Farma Comércio de Mat Med Hosp Ltda</t>
  </si>
  <si>
    <t>10.571.984/0001-14</t>
  </si>
  <si>
    <t>55.972.087/001-50</t>
  </si>
  <si>
    <t>04/027.894/0007-50</t>
  </si>
  <si>
    <t>12.420.164/0001-57</t>
  </si>
  <si>
    <t>Crismed Comercial Hospitalar Ltda</t>
  </si>
  <si>
    <t>04.192.876/0001-38</t>
  </si>
  <si>
    <t>Belive Medical Produtos Hospitalares Ltda</t>
  </si>
  <si>
    <t>32.757.824/0001-05</t>
  </si>
  <si>
    <t>Comercial Cirurgica Rioclarense Ltda</t>
  </si>
  <si>
    <t>67.729.178/0004-91</t>
  </si>
  <si>
    <t>Cirurgica São Jose Ltda</t>
  </si>
  <si>
    <t>55.309.074/0001-04</t>
  </si>
  <si>
    <t>Samtronic Industria e Comércio Ltda</t>
  </si>
  <si>
    <t>58.426.628/0001-33</t>
  </si>
  <si>
    <t>Nacional Comercial Hospitalar S.A</t>
  </si>
  <si>
    <t>52.202.744/0006-05</t>
  </si>
  <si>
    <t>52.202.744/0001-92</t>
  </si>
  <si>
    <t>1516.15</t>
  </si>
  <si>
    <t>Dipromed Comércio e Importação Ltda</t>
  </si>
  <si>
    <t>47.869.078/0004-53</t>
  </si>
  <si>
    <t>Copolfood Com Prod Alimentícios Ltda</t>
  </si>
  <si>
    <t>12.799.986/0001-90</t>
  </si>
  <si>
    <t>Galdino A. Siqueira Filho Padaria Me</t>
  </si>
  <si>
    <t>07.556.205/0001-05</t>
  </si>
  <si>
    <t>Camila Yukie Goto</t>
  </si>
  <si>
    <t>43.231.645/0001-48</t>
  </si>
  <si>
    <t>Açougue Empório Comério Varejista de Carne Ltda</t>
  </si>
  <si>
    <t>Centrooeste Carnes e Derivados Ltda</t>
  </si>
  <si>
    <t>Comercial de Alimentos Caetano Ltda</t>
  </si>
  <si>
    <t>10.454.303/0001-38</t>
  </si>
  <si>
    <t>Deise Sueli Alexandre Gonçalves Me</t>
  </si>
  <si>
    <t>09.815.360/0001-16</t>
  </si>
  <si>
    <t>material de higiene pessoal</t>
  </si>
  <si>
    <t>Sales Equip e Prod Hig Prof Ltda</t>
  </si>
  <si>
    <t>10.290.557/0001-68</t>
  </si>
  <si>
    <t>Reval Atacado de Papelaria Ltda</t>
  </si>
  <si>
    <t>52.434.156/0001-84</t>
  </si>
  <si>
    <t>Reversão Produções Gráficas Ltda Me</t>
  </si>
  <si>
    <t>01.383.391/0001-33</t>
  </si>
  <si>
    <t>material de escritório</t>
  </si>
  <si>
    <t>material gráfico</t>
  </si>
  <si>
    <t>Spartan do Brasil Produtos Quimicos Ltda</t>
  </si>
  <si>
    <t>Sygapel Comércio e Distribuição Ltda Me</t>
  </si>
  <si>
    <t>24.081.306/0001-88</t>
  </si>
  <si>
    <t>Tanby Comércio de Papeis Ltda</t>
  </si>
  <si>
    <t>65.069.593/0001-98</t>
  </si>
  <si>
    <t>Sistema Serv RB Quality Com de Embalagem Ltda</t>
  </si>
  <si>
    <t>08.189.587/0001-30</t>
  </si>
  <si>
    <t>09/09/222</t>
  </si>
  <si>
    <t>Centroeste Carnes e Derivados Ltda</t>
  </si>
  <si>
    <t>Transf. Bancária nº 6383662 constante do Extrato</t>
  </si>
  <si>
    <t>Transf. Bancária nº 6383720 constante do Extrato</t>
  </si>
  <si>
    <t>Transf. Bancária nº 5288285 constante do Extrato</t>
  </si>
  <si>
    <t>Transf. Bancária nº 1893385 constante do Extrato</t>
  </si>
  <si>
    <t>02/09/2022 a 03/10/2022</t>
  </si>
  <si>
    <t>Guararema, 03 de outubro de 2022.</t>
  </si>
  <si>
    <t>Funcionário Santa Casa de Misericórdia de Guararema</t>
  </si>
  <si>
    <t>ordenados complemento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</si>
</sst>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R$&quot;* #,##0.00_);_(&quot;R$&quot;* \(#,##0.00\);_(&quot;R$&quot;* &quot;-&quot;??_);_(@_)"/>
    <numFmt numFmtId="164" formatCode="0.0000000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Segoe UI"/>
      <family val="2"/>
    </font>
    <font>
      <b/>
      <sz val="8"/>
      <name val="Segoe U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5"/>
      <name val="Calibri"/>
      <family val="2"/>
      <scheme val="minor"/>
    </font>
    <font>
      <b/>
      <sz val="8"/>
      <name val="Calibri"/>
      <family val="2"/>
      <scheme val="minor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4" fillId="0" borderId="1" xfId="0" applyFont="1" applyBorder="1"/>
    <xf numFmtId="0" fontId="7" fillId="0" borderId="1" xfId="0" applyFont="1" applyBorder="1" applyAlignment="1">
      <alignment horizontal="center" wrapText="1"/>
    </xf>
    <xf numFmtId="44" fontId="4" fillId="0" borderId="1" xfId="20" applyFont="1" applyBorder="1"/>
    <xf numFmtId="44" fontId="4" fillId="0" borderId="1" xfId="20" applyFont="1" applyFill="1" applyBorder="1"/>
    <xf numFmtId="0" fontId="2" fillId="0" borderId="0" xfId="0" applyFont="1" applyAlignment="1">
      <alignment horizontal="left"/>
    </xf>
    <xf numFmtId="4" fontId="4" fillId="0" borderId="1" xfId="0" applyNumberFormat="1" applyFont="1" applyBorder="1"/>
    <xf numFmtId="0" fontId="10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5" fillId="0" borderId="2" xfId="0" applyFont="1" applyBorder="1"/>
    <xf numFmtId="0" fontId="6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44" fontId="0" fillId="0" borderId="0" xfId="20" applyFont="1"/>
    <xf numFmtId="44" fontId="0" fillId="0" borderId="0" xfId="0" applyNumberFormat="1"/>
    <xf numFmtId="0" fontId="0" fillId="0" borderId="0" xfId="0" applyAlignment="1">
      <alignment horizontal="left"/>
    </xf>
    <xf numFmtId="0" fontId="3" fillId="2" borderId="1" xfId="0" applyFont="1" applyFill="1" applyBorder="1"/>
    <xf numFmtId="4" fontId="7" fillId="2" borderId="1" xfId="0" applyNumberFormat="1" applyFont="1" applyFill="1" applyBorder="1"/>
    <xf numFmtId="14" fontId="4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4" fontId="0" fillId="0" borderId="0" xfId="0" applyNumberFormat="1"/>
    <xf numFmtId="0" fontId="6" fillId="0" borderId="0" xfId="0" applyFont="1" applyAlignment="1">
      <alignment horizontal="center"/>
    </xf>
    <xf numFmtId="0" fontId="8" fillId="0" borderId="1" xfId="0" applyFont="1" applyBorder="1"/>
    <xf numFmtId="0" fontId="11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44" fontId="8" fillId="0" borderId="1" xfId="20" applyFont="1" applyFill="1" applyBorder="1"/>
    <xf numFmtId="14" fontId="4" fillId="2" borderId="1" xfId="0" applyNumberFormat="1" applyFont="1" applyFill="1" applyBorder="1"/>
    <xf numFmtId="4" fontId="4" fillId="0" borderId="0" xfId="0" applyNumberFormat="1" applyFont="1"/>
    <xf numFmtId="3" fontId="2" fillId="0" borderId="0" xfId="0" applyNumberFormat="1" applyFont="1"/>
    <xf numFmtId="4" fontId="8" fillId="0" borderId="1" xfId="0" applyNumberFormat="1" applyFont="1" applyBorder="1"/>
    <xf numFmtId="0" fontId="12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44" fontId="14" fillId="2" borderId="1" xfId="20" applyFont="1" applyFill="1" applyBorder="1"/>
    <xf numFmtId="14" fontId="2" fillId="0" borderId="1" xfId="0" applyNumberFormat="1" applyFont="1" applyBorder="1"/>
    <xf numFmtId="0" fontId="4" fillId="0" borderId="1" xfId="0" applyFont="1" applyBorder="1" applyAlignment="1">
      <alignment horizontal="left"/>
    </xf>
    <xf numFmtId="44" fontId="5" fillId="0" borderId="1" xfId="20" applyFont="1" applyFill="1" applyBorder="1" applyAlignment="1">
      <alignment horizontal="left" wrapText="1"/>
    </xf>
    <xf numFmtId="44" fontId="8" fillId="0" borderId="0" xfId="20" applyFont="1" applyFill="1" applyBorder="1"/>
    <xf numFmtId="14" fontId="13" fillId="0" borderId="1" xfId="0" applyNumberFormat="1" applyFont="1" applyBorder="1"/>
    <xf numFmtId="164" fontId="0" fillId="0" borderId="0" xfId="0" applyNumberFormat="1"/>
    <xf numFmtId="0" fontId="15" fillId="0" borderId="0" xfId="0" applyFont="1"/>
    <xf numFmtId="14" fontId="8" fillId="0" borderId="1" xfId="0" applyNumberFormat="1" applyFont="1" applyBorder="1"/>
    <xf numFmtId="44" fontId="2" fillId="0" borderId="1" xfId="20" applyFont="1" applyFill="1" applyBorder="1"/>
    <xf numFmtId="0" fontId="18" fillId="0" borderId="1" xfId="0" applyFont="1" applyBorder="1" applyAlignment="1">
      <alignment horizontal="center" wrapText="1"/>
    </xf>
    <xf numFmtId="44" fontId="19" fillId="0" borderId="0" xfId="0" applyNumberFormat="1" applyFont="1"/>
    <xf numFmtId="44" fontId="20" fillId="0" borderId="0" xfId="20" applyFont="1" applyFill="1" applyBorder="1"/>
    <xf numFmtId="0" fontId="19" fillId="0" borderId="0" xfId="0" applyFont="1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4" fillId="0" borderId="1" xfId="0" applyFont="1" applyBorder="1" applyAlignment="1">
      <alignment horizontal="right"/>
    </xf>
    <xf numFmtId="0" fontId="11" fillId="0" borderId="0" xfId="0" applyFont="1" applyAlignment="1">
      <alignment horizontal="left" wrapText="1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13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4" fontId="13" fillId="0" borderId="1" xfId="2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3" fontId="8" fillId="0" borderId="1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14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21" fillId="0" borderId="0" xfId="0" applyFont="1"/>
    <xf numFmtId="44" fontId="21" fillId="0" borderId="0" xfId="20" applyFont="1"/>
    <xf numFmtId="14" fontId="21" fillId="0" borderId="0" xfId="0" applyNumberFormat="1" applyFont="1"/>
    <xf numFmtId="44" fontId="21" fillId="0" borderId="0" xfId="0" applyNumberFormat="1" applyFont="1"/>
    <xf numFmtId="14" fontId="8" fillId="2" borderId="1" xfId="0" applyNumberFormat="1" applyFont="1" applyFill="1" applyBorder="1"/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11" fillId="2" borderId="1" xfId="0" applyFont="1" applyFill="1" applyBorder="1" applyAlignment="1">
      <alignment horizontal="left"/>
    </xf>
    <xf numFmtId="0" fontId="22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left" wrapText="1"/>
    </xf>
    <xf numFmtId="0" fontId="23" fillId="0" borderId="1" xfId="0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3"/>
  <sheetViews>
    <sheetView tabSelected="1" workbookViewId="0" topLeftCell="A76">
      <selection activeCell="I105" sqref="I105"/>
    </sheetView>
  </sheetViews>
  <sheetFormatPr defaultColWidth="9.140625" defaultRowHeight="15"/>
  <cols>
    <col min="1" max="1" width="28.57421875" style="0" customWidth="1"/>
    <col min="2" max="2" width="13.8515625" style="0" customWidth="1"/>
    <col min="3" max="3" width="13.7109375" style="0" customWidth="1"/>
    <col min="4" max="4" width="15.00390625" style="0" customWidth="1"/>
    <col min="5" max="5" width="10.28125" style="0" customWidth="1"/>
    <col min="6" max="6" width="14.7109375" style="0" customWidth="1"/>
    <col min="9" max="10" width="16.28125" style="0" customWidth="1"/>
    <col min="11" max="11" width="19.140625" style="0" customWidth="1"/>
  </cols>
  <sheetData>
    <row r="1" spans="1:6" ht="15">
      <c r="A1" s="61" t="s">
        <v>109</v>
      </c>
      <c r="B1" s="61"/>
      <c r="C1" s="61"/>
      <c r="D1" s="61"/>
      <c r="E1" s="61"/>
      <c r="F1" s="61"/>
    </row>
    <row r="2" spans="1:6" ht="3.75" customHeight="1">
      <c r="A2" s="34"/>
      <c r="B2" s="34"/>
      <c r="C2" s="34"/>
      <c r="D2" s="34"/>
      <c r="E2" s="34"/>
      <c r="F2" s="34"/>
    </row>
    <row r="3" spans="1:6" ht="15">
      <c r="A3" s="61" t="s">
        <v>79</v>
      </c>
      <c r="B3" s="61"/>
      <c r="C3" s="61"/>
      <c r="D3" s="61"/>
      <c r="E3" s="61"/>
      <c r="F3" s="61"/>
    </row>
    <row r="4" spans="1:6" ht="15">
      <c r="A4" s="61" t="s">
        <v>0</v>
      </c>
      <c r="B4" s="61"/>
      <c r="C4" s="61"/>
      <c r="D4" s="61"/>
      <c r="E4" s="61"/>
      <c r="F4" s="61"/>
    </row>
    <row r="5" spans="1:6" ht="6.75" customHeight="1">
      <c r="A5" s="34"/>
      <c r="B5" s="34"/>
      <c r="C5" s="34"/>
      <c r="D5" s="34"/>
      <c r="E5" s="34"/>
      <c r="F5" s="34"/>
    </row>
    <row r="6" spans="1:6" ht="15">
      <c r="A6" s="61" t="s">
        <v>99</v>
      </c>
      <c r="B6" s="61"/>
      <c r="C6" s="61"/>
      <c r="D6" s="61"/>
      <c r="E6" s="61"/>
      <c r="F6" s="61"/>
    </row>
    <row r="7" spans="1:6" ht="8.25" customHeight="1">
      <c r="A7" s="1"/>
      <c r="B7" s="1"/>
      <c r="C7" s="1"/>
      <c r="D7" s="1"/>
      <c r="E7" s="1"/>
      <c r="F7" s="1"/>
    </row>
    <row r="8" spans="1:6" ht="15">
      <c r="A8" s="4" t="s">
        <v>94</v>
      </c>
      <c r="B8" s="1" t="s">
        <v>16</v>
      </c>
      <c r="C8" s="1"/>
      <c r="D8" s="1"/>
      <c r="E8" s="1"/>
      <c r="F8" s="1"/>
    </row>
    <row r="9" spans="1:6" ht="15">
      <c r="A9" s="4" t="s">
        <v>95</v>
      </c>
      <c r="B9" s="1" t="s">
        <v>17</v>
      </c>
      <c r="C9" s="1"/>
      <c r="D9" s="1"/>
      <c r="E9" s="1"/>
      <c r="F9" s="1"/>
    </row>
    <row r="10" spans="1:6" ht="15">
      <c r="A10" s="4" t="s">
        <v>1</v>
      </c>
      <c r="B10" s="1" t="s">
        <v>18</v>
      </c>
      <c r="C10" s="1"/>
      <c r="D10" s="1"/>
      <c r="E10" s="1"/>
      <c r="F10" s="1"/>
    </row>
    <row r="11" spans="1:6" ht="15">
      <c r="A11" s="4" t="s">
        <v>2</v>
      </c>
      <c r="B11" s="1" t="s">
        <v>67</v>
      </c>
      <c r="C11" s="1"/>
      <c r="D11" s="1"/>
      <c r="E11" s="1"/>
      <c r="F11" s="1"/>
    </row>
    <row r="12" spans="1:6" ht="15">
      <c r="A12" s="4" t="s">
        <v>96</v>
      </c>
      <c r="B12" s="1" t="s">
        <v>223</v>
      </c>
      <c r="C12" s="1"/>
      <c r="D12" s="1"/>
      <c r="E12" s="1"/>
      <c r="F12" s="1"/>
    </row>
    <row r="13" spans="1:6" ht="15">
      <c r="A13" s="4" t="s">
        <v>28</v>
      </c>
      <c r="B13" s="41" t="s">
        <v>224</v>
      </c>
      <c r="C13" s="1"/>
      <c r="D13" s="1"/>
      <c r="E13" s="1"/>
      <c r="F13" s="1"/>
    </row>
    <row r="14" spans="1:6" ht="51.75" customHeight="1">
      <c r="A14" s="4" t="s">
        <v>97</v>
      </c>
      <c r="B14" s="80" t="s">
        <v>113</v>
      </c>
      <c r="C14" s="80"/>
      <c r="D14" s="80"/>
      <c r="E14" s="80"/>
      <c r="F14" s="80"/>
    </row>
    <row r="15" spans="1:6" ht="15">
      <c r="A15" s="4" t="s">
        <v>3</v>
      </c>
      <c r="B15" s="9">
        <v>2022</v>
      </c>
      <c r="C15" s="1"/>
      <c r="D15" s="1"/>
      <c r="E15" s="1"/>
      <c r="F15" s="1"/>
    </row>
    <row r="16" spans="1:6" ht="15">
      <c r="A16" s="4" t="s">
        <v>98</v>
      </c>
      <c r="B16" s="1" t="s">
        <v>68</v>
      </c>
      <c r="C16" s="1"/>
      <c r="D16" s="1"/>
      <c r="E16" s="1"/>
      <c r="F16" s="1"/>
    </row>
    <row r="17" spans="1:6" ht="6.75" customHeight="1">
      <c r="A17" s="1"/>
      <c r="B17" s="1"/>
      <c r="C17" s="1"/>
      <c r="D17" s="1"/>
      <c r="E17" s="1"/>
      <c r="F17" s="1"/>
    </row>
    <row r="18" spans="1:6" ht="15">
      <c r="A18" s="13" t="s">
        <v>29</v>
      </c>
      <c r="B18" s="13" t="s">
        <v>4</v>
      </c>
      <c r="C18" s="81" t="s">
        <v>30</v>
      </c>
      <c r="D18" s="82"/>
      <c r="E18" s="83" t="s">
        <v>31</v>
      </c>
      <c r="F18" s="83"/>
    </row>
    <row r="19" spans="1:9" ht="15">
      <c r="A19" s="12" t="s">
        <v>114</v>
      </c>
      <c r="B19" s="51">
        <v>44558</v>
      </c>
      <c r="C19" s="71" t="s">
        <v>115</v>
      </c>
      <c r="D19" s="72"/>
      <c r="E19" s="75">
        <v>16899405.7</v>
      </c>
      <c r="F19" s="75"/>
      <c r="I19" s="21"/>
    </row>
    <row r="20" spans="1:9" ht="15">
      <c r="A20" s="12"/>
      <c r="B20" s="47"/>
      <c r="C20" s="73"/>
      <c r="D20" s="73"/>
      <c r="E20" s="75"/>
      <c r="F20" s="75"/>
      <c r="I20" s="20"/>
    </row>
    <row r="21" spans="1:9" ht="8.25" customHeight="1">
      <c r="A21" s="1"/>
      <c r="B21" s="1"/>
      <c r="C21" s="1"/>
      <c r="D21" s="1"/>
      <c r="E21" s="1"/>
      <c r="F21" s="1"/>
      <c r="I21" s="20"/>
    </row>
    <row r="22" spans="1:6" ht="15">
      <c r="A22" s="78" t="s">
        <v>76</v>
      </c>
      <c r="B22" s="79"/>
      <c r="C22" s="79"/>
      <c r="D22" s="79"/>
      <c r="E22" s="79"/>
      <c r="F22" s="79"/>
    </row>
    <row r="23" spans="1:6" ht="28.5" customHeight="1">
      <c r="A23" s="18" t="s">
        <v>32</v>
      </c>
      <c r="B23" s="18" t="s">
        <v>33</v>
      </c>
      <c r="C23" s="18" t="s">
        <v>34</v>
      </c>
      <c r="D23" s="76" t="s">
        <v>35</v>
      </c>
      <c r="E23" s="76"/>
      <c r="F23" s="18" t="s">
        <v>5</v>
      </c>
    </row>
    <row r="24" spans="1:10" ht="27" customHeight="1">
      <c r="A24" s="54">
        <v>44809</v>
      </c>
      <c r="B24" s="38">
        <v>1408283.81</v>
      </c>
      <c r="C24" s="54">
        <v>44809</v>
      </c>
      <c r="D24" s="77" t="s">
        <v>306</v>
      </c>
      <c r="E24" s="77"/>
      <c r="F24" s="38">
        <v>400000</v>
      </c>
      <c r="J24" s="20"/>
    </row>
    <row r="25" spans="1:10" ht="27" customHeight="1">
      <c r="A25" s="54"/>
      <c r="B25" s="38"/>
      <c r="C25" s="54">
        <v>44809</v>
      </c>
      <c r="D25" s="77" t="s">
        <v>307</v>
      </c>
      <c r="E25" s="77"/>
      <c r="F25" s="38">
        <v>450000</v>
      </c>
      <c r="J25" s="20"/>
    </row>
    <row r="26" spans="1:11" ht="27" customHeight="1">
      <c r="A26" s="54"/>
      <c r="B26" s="38"/>
      <c r="C26" s="54">
        <v>44818</v>
      </c>
      <c r="D26" s="77" t="s">
        <v>308</v>
      </c>
      <c r="E26" s="77"/>
      <c r="F26" s="38">
        <v>620000</v>
      </c>
      <c r="I26" s="21"/>
      <c r="J26" s="20"/>
      <c r="K26" s="20"/>
    </row>
    <row r="27" spans="1:11" ht="27" customHeight="1">
      <c r="A27" s="54"/>
      <c r="B27" s="38"/>
      <c r="C27" s="54">
        <v>44825</v>
      </c>
      <c r="D27" s="77" t="s">
        <v>309</v>
      </c>
      <c r="E27" s="77"/>
      <c r="F27" s="38">
        <v>65283.8</v>
      </c>
      <c r="J27" s="20"/>
      <c r="K27" s="20"/>
    </row>
    <row r="28" spans="1:11" ht="15">
      <c r="A28" s="63" t="s">
        <v>77</v>
      </c>
      <c r="B28" s="63"/>
      <c r="C28" s="63"/>
      <c r="D28" s="63"/>
      <c r="E28" s="63"/>
      <c r="F28" s="38">
        <v>14158.5</v>
      </c>
      <c r="J28" s="20"/>
      <c r="K28" s="20"/>
    </row>
    <row r="29" spans="1:11" ht="15">
      <c r="A29" s="63" t="s">
        <v>36</v>
      </c>
      <c r="B29" s="63"/>
      <c r="C29" s="63"/>
      <c r="D29" s="63"/>
      <c r="E29" s="63"/>
      <c r="F29" s="8">
        <f>SUM(F24:F27)</f>
        <v>1535283.8</v>
      </c>
      <c r="J29" s="20"/>
      <c r="K29" s="20"/>
    </row>
    <row r="30" spans="1:11" ht="15">
      <c r="A30" s="63" t="s">
        <v>37</v>
      </c>
      <c r="B30" s="63"/>
      <c r="C30" s="63"/>
      <c r="D30" s="63"/>
      <c r="E30" s="63"/>
      <c r="F30" s="38">
        <v>114.19</v>
      </c>
      <c r="H30" s="53" t="s">
        <v>310</v>
      </c>
      <c r="J30" s="20"/>
      <c r="K30" s="20"/>
    </row>
    <row r="31" spans="1:11" ht="15">
      <c r="A31" s="63" t="s">
        <v>38</v>
      </c>
      <c r="B31" s="63"/>
      <c r="C31" s="63"/>
      <c r="D31" s="63"/>
      <c r="E31" s="63"/>
      <c r="F31" s="8">
        <v>0</v>
      </c>
      <c r="J31" s="20"/>
      <c r="K31" s="20"/>
    </row>
    <row r="32" spans="1:11" ht="15">
      <c r="A32" s="63" t="s">
        <v>39</v>
      </c>
      <c r="B32" s="63"/>
      <c r="C32" s="63"/>
      <c r="D32" s="63"/>
      <c r="E32" s="63"/>
      <c r="F32" s="8">
        <f>F28+F29+F30+F31</f>
        <v>1549556.49</v>
      </c>
      <c r="J32" s="20"/>
      <c r="K32" s="20"/>
    </row>
    <row r="33" spans="1:11" ht="15">
      <c r="A33" s="63" t="s">
        <v>78</v>
      </c>
      <c r="B33" s="63"/>
      <c r="C33" s="63"/>
      <c r="D33" s="63"/>
      <c r="E33" s="63"/>
      <c r="F33" s="8">
        <v>0</v>
      </c>
      <c r="K33" s="20"/>
    </row>
    <row r="34" spans="1:11" ht="15">
      <c r="A34" s="63" t="s">
        <v>40</v>
      </c>
      <c r="B34" s="63"/>
      <c r="C34" s="63"/>
      <c r="D34" s="63"/>
      <c r="E34" s="63"/>
      <c r="F34" s="7">
        <f>F32+F33</f>
        <v>1549556.49</v>
      </c>
      <c r="G34" s="21"/>
      <c r="I34" s="21"/>
      <c r="K34" s="20"/>
    </row>
    <row r="35" spans="1:11" ht="9.75" customHeight="1">
      <c r="A35" s="11" t="s">
        <v>41</v>
      </c>
      <c r="B35" s="2"/>
      <c r="C35" s="2"/>
      <c r="I35" s="21"/>
      <c r="K35" s="20"/>
    </row>
    <row r="36" spans="1:11" ht="11.25" customHeight="1">
      <c r="A36" s="11" t="s">
        <v>42</v>
      </c>
      <c r="B36" s="2"/>
      <c r="C36" s="2"/>
      <c r="K36" s="20"/>
    </row>
    <row r="37" spans="1:11" ht="10.5" customHeight="1">
      <c r="A37" s="11" t="s">
        <v>69</v>
      </c>
      <c r="B37" s="2"/>
      <c r="C37" s="2"/>
      <c r="I37" s="21"/>
      <c r="K37" s="20"/>
    </row>
    <row r="38" spans="1:11" ht="10.5" customHeight="1">
      <c r="A38" s="11"/>
      <c r="B38" s="2"/>
      <c r="C38" s="2"/>
      <c r="I38" s="21"/>
      <c r="K38" s="20"/>
    </row>
    <row r="39" spans="1:11" ht="10.5" customHeight="1">
      <c r="A39" s="11"/>
      <c r="B39" s="2"/>
      <c r="C39" s="2"/>
      <c r="I39" s="21"/>
      <c r="K39" s="20"/>
    </row>
    <row r="40" spans="1:11" ht="10.5" customHeight="1">
      <c r="A40" s="11"/>
      <c r="B40" s="2"/>
      <c r="C40" s="2"/>
      <c r="I40" s="21"/>
      <c r="K40" s="20"/>
    </row>
    <row r="41" spans="1:11" ht="10.5" customHeight="1">
      <c r="A41" s="11"/>
      <c r="B41" s="2"/>
      <c r="C41" s="2"/>
      <c r="I41" s="21"/>
      <c r="K41" s="20"/>
    </row>
    <row r="42" spans="1:11" ht="10.5" customHeight="1">
      <c r="A42" s="11"/>
      <c r="B42" s="2"/>
      <c r="C42" s="2"/>
      <c r="I42" s="21"/>
      <c r="K42" s="20"/>
    </row>
    <row r="43" spans="1:11" ht="10.5" customHeight="1">
      <c r="A43" s="11"/>
      <c r="B43" s="2"/>
      <c r="C43" s="2"/>
      <c r="I43" s="21"/>
      <c r="K43" s="20"/>
    </row>
    <row r="44" spans="1:11" ht="10.5" customHeight="1">
      <c r="A44" s="11"/>
      <c r="B44" s="2"/>
      <c r="C44" s="2"/>
      <c r="I44" s="21"/>
      <c r="K44" s="20"/>
    </row>
    <row r="45" spans="1:11" ht="10.5" customHeight="1">
      <c r="A45" s="11"/>
      <c r="B45" s="2"/>
      <c r="C45" s="2"/>
      <c r="I45" s="21"/>
      <c r="K45" s="20"/>
    </row>
    <row r="46" spans="1:11" ht="10.5" customHeight="1">
      <c r="A46" s="11"/>
      <c r="B46" s="2"/>
      <c r="C46" s="2"/>
      <c r="I46" s="21"/>
      <c r="K46" s="20"/>
    </row>
    <row r="47" spans="1:11" ht="10.5" customHeight="1">
      <c r="A47" s="11"/>
      <c r="B47" s="2"/>
      <c r="C47" s="2"/>
      <c r="I47" s="21"/>
      <c r="K47" s="20"/>
    </row>
    <row r="48" spans="1:11" ht="10.5" customHeight="1">
      <c r="A48" s="11"/>
      <c r="B48" s="2"/>
      <c r="C48" s="2"/>
      <c r="I48" s="21"/>
      <c r="K48" s="20"/>
    </row>
    <row r="49" spans="1:11" ht="10.5" customHeight="1">
      <c r="A49" s="11"/>
      <c r="B49" s="2"/>
      <c r="C49" s="2"/>
      <c r="I49" s="21"/>
      <c r="K49" s="20"/>
    </row>
    <row r="50" spans="1:11" ht="10.5" customHeight="1">
      <c r="A50" s="11"/>
      <c r="B50" s="2"/>
      <c r="C50" s="2"/>
      <c r="I50" s="21"/>
      <c r="K50" s="20"/>
    </row>
    <row r="51" spans="1:11" ht="10.5" customHeight="1">
      <c r="A51" s="11"/>
      <c r="B51" s="2"/>
      <c r="C51" s="2"/>
      <c r="I51" s="21"/>
      <c r="K51" s="20"/>
    </row>
    <row r="52" spans="1:6" ht="20.1" customHeight="1">
      <c r="A52" s="61" t="s">
        <v>109</v>
      </c>
      <c r="B52" s="61"/>
      <c r="C52" s="61"/>
      <c r="D52" s="61"/>
      <c r="E52" s="61"/>
      <c r="F52" s="61"/>
    </row>
    <row r="53" spans="1:6" ht="13.5" customHeight="1">
      <c r="A53" s="34"/>
      <c r="B53" s="34"/>
      <c r="C53" s="34"/>
      <c r="D53" s="34"/>
      <c r="E53" s="34"/>
      <c r="F53" s="34"/>
    </row>
    <row r="54" spans="1:6" ht="16.5" customHeight="1">
      <c r="A54" s="61" t="s">
        <v>79</v>
      </c>
      <c r="B54" s="61"/>
      <c r="C54" s="61"/>
      <c r="D54" s="61"/>
      <c r="E54" s="61"/>
      <c r="F54" s="61"/>
    </row>
    <row r="55" spans="1:6" ht="16.5" customHeight="1">
      <c r="A55" s="61" t="s">
        <v>0</v>
      </c>
      <c r="B55" s="61"/>
      <c r="C55" s="61"/>
      <c r="D55" s="61"/>
      <c r="E55" s="61"/>
      <c r="F55" s="61"/>
    </row>
    <row r="56" spans="1:6" ht="9.75" customHeight="1">
      <c r="A56" s="34"/>
      <c r="B56" s="34"/>
      <c r="C56" s="34"/>
      <c r="D56" s="34"/>
      <c r="E56" s="34"/>
      <c r="F56" s="34"/>
    </row>
    <row r="57" spans="1:6" ht="13.5" customHeight="1">
      <c r="A57" s="61" t="s">
        <v>99</v>
      </c>
      <c r="B57" s="61"/>
      <c r="C57" s="61"/>
      <c r="D57" s="61"/>
      <c r="E57" s="61"/>
      <c r="F57" s="61"/>
    </row>
    <row r="58" ht="13.5" customHeight="1"/>
    <row r="59" spans="1:6" ht="38.25" customHeight="1">
      <c r="A59" s="84" t="s">
        <v>105</v>
      </c>
      <c r="B59" s="84"/>
      <c r="C59" s="84"/>
      <c r="D59" s="84"/>
      <c r="E59" s="84"/>
      <c r="F59" s="84"/>
    </row>
    <row r="60" ht="9.75" customHeight="1"/>
    <row r="61" spans="1:6" ht="15.75" customHeight="1">
      <c r="A61" s="74" t="s">
        <v>81</v>
      </c>
      <c r="B61" s="74"/>
      <c r="C61" s="74"/>
      <c r="D61" s="74"/>
      <c r="E61" s="74"/>
      <c r="F61" s="74"/>
    </row>
    <row r="62" spans="1:6" ht="12" customHeight="1">
      <c r="A62" s="85" t="s">
        <v>43</v>
      </c>
      <c r="B62" s="85"/>
      <c r="C62" s="85"/>
      <c r="D62" s="85"/>
      <c r="E62" s="85"/>
      <c r="F62" s="85"/>
    </row>
    <row r="63" spans="1:6" ht="68.25">
      <c r="A63" s="15" t="s">
        <v>44</v>
      </c>
      <c r="B63" s="15" t="s">
        <v>45</v>
      </c>
      <c r="C63" s="15" t="s">
        <v>46</v>
      </c>
      <c r="D63" s="15" t="s">
        <v>47</v>
      </c>
      <c r="E63" s="15" t="s">
        <v>83</v>
      </c>
      <c r="F63" s="15" t="s">
        <v>48</v>
      </c>
    </row>
    <row r="64" spans="1:6" ht="20.1" customHeight="1">
      <c r="A64" s="12" t="s">
        <v>22</v>
      </c>
      <c r="B64" s="42">
        <v>652437.14</v>
      </c>
      <c r="C64" s="42">
        <v>0</v>
      </c>
      <c r="D64" s="42">
        <v>652437.14</v>
      </c>
      <c r="E64" s="42">
        <f>C64+D64</f>
        <v>652437.14</v>
      </c>
      <c r="F64" s="10">
        <v>0</v>
      </c>
    </row>
    <row r="65" spans="1:6" ht="20.1" customHeight="1">
      <c r="A65" s="12" t="s">
        <v>24</v>
      </c>
      <c r="B65" s="42">
        <v>0</v>
      </c>
      <c r="C65" s="42">
        <v>0</v>
      </c>
      <c r="D65" s="42">
        <v>0</v>
      </c>
      <c r="E65" s="42">
        <f aca="true" t="shared" si="0" ref="E65:E80">C65+D65</f>
        <v>0</v>
      </c>
      <c r="F65" s="10">
        <v>0</v>
      </c>
    </row>
    <row r="66" spans="1:6" ht="20.1" customHeight="1">
      <c r="A66" s="12" t="s">
        <v>20</v>
      </c>
      <c r="B66" s="42">
        <v>44404.42</v>
      </c>
      <c r="C66" s="42">
        <v>0</v>
      </c>
      <c r="D66" s="42">
        <v>44404.42</v>
      </c>
      <c r="E66" s="42">
        <f t="shared" si="0"/>
        <v>44404.42</v>
      </c>
      <c r="F66" s="10">
        <v>0</v>
      </c>
    </row>
    <row r="67" spans="1:9" ht="20.1" customHeight="1">
      <c r="A67" s="12" t="s">
        <v>70</v>
      </c>
      <c r="B67" s="42">
        <v>23817.57</v>
      </c>
      <c r="C67" s="42">
        <v>0</v>
      </c>
      <c r="D67" s="42">
        <v>23817.57</v>
      </c>
      <c r="E67" s="42">
        <f t="shared" si="0"/>
        <v>23817.57</v>
      </c>
      <c r="F67" s="10">
        <v>0</v>
      </c>
      <c r="I67" s="33"/>
    </row>
    <row r="68" spans="1:9" ht="20.1" customHeight="1">
      <c r="A68" s="12" t="s">
        <v>21</v>
      </c>
      <c r="B68" s="42">
        <v>18382.47</v>
      </c>
      <c r="C68" s="42">
        <v>0</v>
      </c>
      <c r="D68" s="42">
        <v>18382.47</v>
      </c>
      <c r="E68" s="42">
        <f t="shared" si="0"/>
        <v>18382.47</v>
      </c>
      <c r="F68" s="10">
        <v>0</v>
      </c>
      <c r="I68" s="33"/>
    </row>
    <row r="69" spans="1:6" ht="20.1" customHeight="1">
      <c r="A69" s="14" t="s">
        <v>25</v>
      </c>
      <c r="B69" s="42">
        <v>24189.2</v>
      </c>
      <c r="C69" s="42">
        <v>0</v>
      </c>
      <c r="D69" s="42">
        <v>24189.2</v>
      </c>
      <c r="E69" s="42">
        <f t="shared" si="0"/>
        <v>24189.2</v>
      </c>
      <c r="F69" s="10">
        <v>0</v>
      </c>
    </row>
    <row r="70" spans="1:6" ht="20.1" customHeight="1">
      <c r="A70" s="12" t="s">
        <v>49</v>
      </c>
      <c r="B70" s="42">
        <v>620889.14</v>
      </c>
      <c r="C70" s="42">
        <v>0</v>
      </c>
      <c r="D70" s="42">
        <v>620889.14</v>
      </c>
      <c r="E70" s="42">
        <f t="shared" si="0"/>
        <v>620889.14</v>
      </c>
      <c r="F70" s="10">
        <v>0</v>
      </c>
    </row>
    <row r="71" spans="1:9" ht="20.1" customHeight="1">
      <c r="A71" s="14" t="s">
        <v>23</v>
      </c>
      <c r="B71" s="42">
        <v>102087.96</v>
      </c>
      <c r="C71" s="42">
        <v>0</v>
      </c>
      <c r="D71" s="42">
        <v>102087.96</v>
      </c>
      <c r="E71" s="42">
        <f t="shared" si="0"/>
        <v>102087.96</v>
      </c>
      <c r="F71" s="10">
        <v>0</v>
      </c>
      <c r="I71" s="40"/>
    </row>
    <row r="72" spans="1:6" ht="20.1" customHeight="1">
      <c r="A72" s="12" t="s">
        <v>50</v>
      </c>
      <c r="B72" s="42">
        <v>0</v>
      </c>
      <c r="C72" s="42">
        <v>0</v>
      </c>
      <c r="D72" s="42">
        <v>0</v>
      </c>
      <c r="E72" s="42">
        <f t="shared" si="0"/>
        <v>0</v>
      </c>
      <c r="F72" s="10">
        <v>0</v>
      </c>
    </row>
    <row r="73" spans="1:6" ht="20.1" customHeight="1">
      <c r="A73" s="12" t="s">
        <v>26</v>
      </c>
      <c r="B73" s="42">
        <v>7566.82</v>
      </c>
      <c r="C73" s="42">
        <v>0</v>
      </c>
      <c r="D73" s="42">
        <v>7566.82</v>
      </c>
      <c r="E73" s="42">
        <f t="shared" si="0"/>
        <v>7566.82</v>
      </c>
      <c r="F73" s="10">
        <v>0</v>
      </c>
    </row>
    <row r="74" spans="1:9" ht="20.1" customHeight="1">
      <c r="A74" s="12" t="s">
        <v>51</v>
      </c>
      <c r="B74" s="42">
        <v>21622.21</v>
      </c>
      <c r="C74" s="42">
        <v>0</v>
      </c>
      <c r="D74" s="42">
        <v>21622.21</v>
      </c>
      <c r="E74" s="42">
        <f t="shared" si="0"/>
        <v>21622.21</v>
      </c>
      <c r="F74" s="10">
        <v>0</v>
      </c>
      <c r="I74" s="40"/>
    </row>
    <row r="75" spans="1:9" ht="20.1" customHeight="1">
      <c r="A75" s="12" t="s">
        <v>52</v>
      </c>
      <c r="B75" s="42">
        <v>6536.87</v>
      </c>
      <c r="C75" s="42">
        <v>0</v>
      </c>
      <c r="D75" s="42">
        <v>6536.87</v>
      </c>
      <c r="E75" s="42">
        <f t="shared" si="0"/>
        <v>6536.87</v>
      </c>
      <c r="F75" s="10">
        <v>0</v>
      </c>
      <c r="I75" s="33"/>
    </row>
    <row r="76" spans="1:9" ht="20.1" customHeight="1">
      <c r="A76" s="14" t="s">
        <v>53</v>
      </c>
      <c r="B76" s="42">
        <v>0</v>
      </c>
      <c r="C76" s="42">
        <v>0</v>
      </c>
      <c r="D76" s="42">
        <v>0</v>
      </c>
      <c r="E76" s="42">
        <f t="shared" si="0"/>
        <v>0</v>
      </c>
      <c r="F76" s="10">
        <v>0</v>
      </c>
      <c r="I76" s="33"/>
    </row>
    <row r="77" spans="1:9" ht="22.5" customHeight="1">
      <c r="A77" s="12" t="s">
        <v>54</v>
      </c>
      <c r="B77" s="42">
        <v>0</v>
      </c>
      <c r="C77" s="42">
        <v>0</v>
      </c>
      <c r="D77" s="42">
        <v>0</v>
      </c>
      <c r="E77" s="42">
        <f t="shared" si="0"/>
        <v>0</v>
      </c>
      <c r="F77" s="10">
        <v>0</v>
      </c>
      <c r="I77" s="40"/>
    </row>
    <row r="78" spans="1:9" ht="23.25" customHeight="1">
      <c r="A78" s="14" t="s">
        <v>55</v>
      </c>
      <c r="B78" s="42">
        <v>97.75</v>
      </c>
      <c r="C78" s="42">
        <v>0</v>
      </c>
      <c r="D78" s="42">
        <v>97.75</v>
      </c>
      <c r="E78" s="42">
        <f t="shared" si="0"/>
        <v>97.75</v>
      </c>
      <c r="F78" s="10">
        <v>0</v>
      </c>
      <c r="I78" s="33"/>
    </row>
    <row r="79" spans="1:9" ht="20.1" customHeight="1">
      <c r="A79" s="12" t="s">
        <v>27</v>
      </c>
      <c r="B79" s="42">
        <v>22229.99</v>
      </c>
      <c r="C79" s="42">
        <v>0</v>
      </c>
      <c r="D79" s="42">
        <v>22229.99</v>
      </c>
      <c r="E79" s="42">
        <f t="shared" si="0"/>
        <v>22229.99</v>
      </c>
      <c r="F79" s="10">
        <v>0</v>
      </c>
      <c r="I79" s="33"/>
    </row>
    <row r="80" spans="1:9" ht="20.1" customHeight="1">
      <c r="A80" s="23" t="s">
        <v>6</v>
      </c>
      <c r="B80" s="24">
        <f>SUM(B64:B79)</f>
        <v>1544261.54</v>
      </c>
      <c r="C80" s="24">
        <f>SUM(C64:C79)</f>
        <v>0</v>
      </c>
      <c r="D80" s="24">
        <f>SUM(D64:D79)</f>
        <v>1544261.54</v>
      </c>
      <c r="E80" s="24">
        <f t="shared" si="0"/>
        <v>1544261.54</v>
      </c>
      <c r="F80" s="24">
        <f>SUM(F64:F79)</f>
        <v>0</v>
      </c>
      <c r="I80" s="33"/>
    </row>
    <row r="81" spans="1:9" ht="15">
      <c r="A81" s="16" t="s">
        <v>56</v>
      </c>
      <c r="I81" s="33"/>
    </row>
    <row r="82" spans="1:9" ht="15">
      <c r="A82" s="3" t="s">
        <v>57</v>
      </c>
      <c r="B82" s="3"/>
      <c r="C82" s="3"/>
      <c r="D82" s="3"/>
      <c r="E82" s="3"/>
      <c r="F82" s="3"/>
      <c r="I82" s="33"/>
    </row>
    <row r="83" spans="1:9" ht="15">
      <c r="A83" s="3" t="s">
        <v>58</v>
      </c>
      <c r="B83" s="3"/>
      <c r="C83" s="3"/>
      <c r="D83" s="3"/>
      <c r="E83" s="3"/>
      <c r="F83" s="3"/>
      <c r="I83" s="33"/>
    </row>
    <row r="84" spans="1:9" ht="15">
      <c r="A84" s="3" t="s">
        <v>59</v>
      </c>
      <c r="B84" s="3"/>
      <c r="C84" s="3"/>
      <c r="D84" s="3"/>
      <c r="E84" s="3"/>
      <c r="F84" s="3"/>
      <c r="I84" s="33"/>
    </row>
    <row r="85" spans="1:6" ht="26.25" customHeight="1">
      <c r="A85" s="62" t="s">
        <v>60</v>
      </c>
      <c r="B85" s="62"/>
      <c r="C85" s="62"/>
      <c r="D85" s="62"/>
      <c r="E85" s="62"/>
      <c r="F85" s="62"/>
    </row>
    <row r="86" spans="1:6" ht="44.25" customHeight="1">
      <c r="A86" s="64" t="s">
        <v>71</v>
      </c>
      <c r="B86" s="64"/>
      <c r="C86" s="64"/>
      <c r="D86" s="64"/>
      <c r="E86" s="64"/>
      <c r="F86" s="64"/>
    </row>
    <row r="87" spans="1:6" ht="15">
      <c r="A87" s="3" t="s">
        <v>61</v>
      </c>
      <c r="B87" s="3"/>
      <c r="C87" s="3"/>
      <c r="D87" s="3"/>
      <c r="E87" s="3"/>
      <c r="F87" s="3"/>
    </row>
    <row r="92" spans="1:6" ht="20.1" customHeight="1">
      <c r="A92" s="61" t="s">
        <v>109</v>
      </c>
      <c r="B92" s="61"/>
      <c r="C92" s="61"/>
      <c r="D92" s="61"/>
      <c r="E92" s="61"/>
      <c r="F92" s="61"/>
    </row>
    <row r="93" spans="1:6" ht="9" customHeight="1">
      <c r="A93" s="34"/>
      <c r="B93" s="34"/>
      <c r="C93" s="34"/>
      <c r="D93" s="34"/>
      <c r="E93" s="34"/>
      <c r="F93" s="34"/>
    </row>
    <row r="94" spans="1:6" ht="20.1" customHeight="1">
      <c r="A94" s="61" t="s">
        <v>79</v>
      </c>
      <c r="B94" s="61"/>
      <c r="C94" s="61"/>
      <c r="D94" s="61"/>
      <c r="E94" s="61"/>
      <c r="F94" s="61"/>
    </row>
    <row r="95" spans="1:6" ht="20.1" customHeight="1">
      <c r="A95" s="61" t="s">
        <v>0</v>
      </c>
      <c r="B95" s="61"/>
      <c r="C95" s="61"/>
      <c r="D95" s="61"/>
      <c r="E95" s="61"/>
      <c r="F95" s="61"/>
    </row>
    <row r="96" spans="1:6" ht="9" customHeight="1">
      <c r="A96" s="34"/>
      <c r="B96" s="34"/>
      <c r="C96" s="34"/>
      <c r="D96" s="34"/>
      <c r="E96" s="34"/>
      <c r="F96" s="34"/>
    </row>
    <row r="97" spans="1:6" ht="20.1" customHeight="1">
      <c r="A97" s="61" t="s">
        <v>99</v>
      </c>
      <c r="B97" s="61"/>
      <c r="C97" s="61"/>
      <c r="D97" s="61"/>
      <c r="E97" s="61"/>
      <c r="F97" s="61"/>
    </row>
    <row r="100" spans="1:6" ht="20.1" customHeight="1">
      <c r="A100" s="68" t="s">
        <v>62</v>
      </c>
      <c r="B100" s="69"/>
      <c r="C100" s="69"/>
      <c r="D100" s="69"/>
      <c r="E100" s="70"/>
      <c r="F100" s="19"/>
    </row>
    <row r="101" spans="1:6" ht="20.1" customHeight="1">
      <c r="A101" s="65" t="s">
        <v>63</v>
      </c>
      <c r="B101" s="66"/>
      <c r="C101" s="66"/>
      <c r="D101" s="66"/>
      <c r="E101" s="67"/>
      <c r="F101" s="10">
        <f>F34</f>
        <v>1549556.49</v>
      </c>
    </row>
    <row r="102" spans="1:6" ht="20.1" customHeight="1">
      <c r="A102" s="65" t="s">
        <v>64</v>
      </c>
      <c r="B102" s="66"/>
      <c r="C102" s="66"/>
      <c r="D102" s="66"/>
      <c r="E102" s="67"/>
      <c r="F102" s="10">
        <f>C80+D80</f>
        <v>1544261.54</v>
      </c>
    </row>
    <row r="103" spans="1:9" ht="20.1" customHeight="1">
      <c r="A103" s="65" t="s">
        <v>65</v>
      </c>
      <c r="B103" s="66"/>
      <c r="C103" s="66"/>
      <c r="D103" s="66"/>
      <c r="E103" s="67"/>
      <c r="F103" s="10">
        <f>F32-(F102-F33)</f>
        <v>5294.949999999953</v>
      </c>
      <c r="I103" s="20"/>
    </row>
    <row r="104" spans="1:10" ht="20.1" customHeight="1">
      <c r="A104" s="65" t="s">
        <v>66</v>
      </c>
      <c r="B104" s="66"/>
      <c r="C104" s="66"/>
      <c r="D104" s="66"/>
      <c r="E104" s="67"/>
      <c r="F104" s="10">
        <v>0</v>
      </c>
      <c r="I104" s="20"/>
      <c r="J104" s="33"/>
    </row>
    <row r="105" spans="1:10" ht="20.1" customHeight="1">
      <c r="A105" s="65" t="s">
        <v>80</v>
      </c>
      <c r="B105" s="66"/>
      <c r="C105" s="66"/>
      <c r="D105" s="66"/>
      <c r="E105" s="67"/>
      <c r="F105" s="10">
        <f>F103-F104</f>
        <v>5294.949999999953</v>
      </c>
      <c r="I105" s="20"/>
      <c r="J105" s="33"/>
    </row>
    <row r="106" ht="15">
      <c r="I106" s="20"/>
    </row>
    <row r="107" ht="15">
      <c r="I107" s="33"/>
    </row>
    <row r="108" spans="1:9" ht="15" customHeight="1">
      <c r="A108" s="60" t="s">
        <v>110</v>
      </c>
      <c r="B108" s="60"/>
      <c r="C108" s="60"/>
      <c r="D108" s="60"/>
      <c r="E108" s="60"/>
      <c r="F108" s="60"/>
      <c r="I108" s="21"/>
    </row>
    <row r="109" spans="1:6" ht="30" customHeight="1">
      <c r="A109" s="60"/>
      <c r="B109" s="60"/>
      <c r="C109" s="60"/>
      <c r="D109" s="60"/>
      <c r="E109" s="60"/>
      <c r="F109" s="60"/>
    </row>
    <row r="110" spans="9:10" ht="15">
      <c r="I110" s="21"/>
      <c r="J110" s="20"/>
    </row>
    <row r="111" spans="1:10" ht="15">
      <c r="A111" t="s">
        <v>311</v>
      </c>
      <c r="I111" s="21"/>
      <c r="J111" s="20"/>
    </row>
    <row r="112" spans="9:10" ht="15">
      <c r="I112" s="21"/>
      <c r="J112" s="20"/>
    </row>
    <row r="113" spans="9:10" ht="15">
      <c r="I113" s="21"/>
      <c r="J113" s="20"/>
    </row>
    <row r="114" spans="9:10" ht="15">
      <c r="I114" s="21"/>
      <c r="J114" s="20"/>
    </row>
    <row r="115" spans="9:10" ht="15">
      <c r="I115" s="21"/>
      <c r="J115" s="20"/>
    </row>
    <row r="116" spans="1:10" ht="15">
      <c r="A116" s="17" t="s">
        <v>220</v>
      </c>
      <c r="C116" s="17" t="s">
        <v>82</v>
      </c>
      <c r="I116" s="21"/>
      <c r="J116" s="20"/>
    </row>
    <row r="117" spans="1:10" ht="15">
      <c r="A117" s="17" t="s">
        <v>7</v>
      </c>
      <c r="C117" s="17" t="s">
        <v>8</v>
      </c>
      <c r="I117" s="21"/>
      <c r="J117" s="20"/>
    </row>
    <row r="118" spans="9:10" ht="15">
      <c r="I118" s="21"/>
      <c r="J118" s="21"/>
    </row>
    <row r="119" ht="15">
      <c r="I119" s="21"/>
    </row>
    <row r="121" ht="15">
      <c r="I121" s="20"/>
    </row>
    <row r="122" ht="15">
      <c r="I122" s="21"/>
    </row>
    <row r="123" ht="15">
      <c r="I123" s="21"/>
    </row>
  </sheetData>
  <mergeCells count="44">
    <mergeCell ref="A92:F92"/>
    <mergeCell ref="A59:F59"/>
    <mergeCell ref="A62:F62"/>
    <mergeCell ref="A55:F55"/>
    <mergeCell ref="A28:E28"/>
    <mergeCell ref="A33:E33"/>
    <mergeCell ref="A34:E34"/>
    <mergeCell ref="A1:F1"/>
    <mergeCell ref="A3:F3"/>
    <mergeCell ref="A4:F4"/>
    <mergeCell ref="B14:F14"/>
    <mergeCell ref="C18:D18"/>
    <mergeCell ref="E18:F18"/>
    <mergeCell ref="A6:F6"/>
    <mergeCell ref="C19:D19"/>
    <mergeCell ref="C20:D20"/>
    <mergeCell ref="A61:F61"/>
    <mergeCell ref="A52:F52"/>
    <mergeCell ref="E19:F19"/>
    <mergeCell ref="E20:F20"/>
    <mergeCell ref="A54:F54"/>
    <mergeCell ref="A57:F57"/>
    <mergeCell ref="D23:E23"/>
    <mergeCell ref="D24:E24"/>
    <mergeCell ref="D26:E26"/>
    <mergeCell ref="D27:E27"/>
    <mergeCell ref="D25:E25"/>
    <mergeCell ref="A22:F22"/>
    <mergeCell ref="A108:F109"/>
    <mergeCell ref="A94:F94"/>
    <mergeCell ref="A95:F95"/>
    <mergeCell ref="A85:F85"/>
    <mergeCell ref="A29:E29"/>
    <mergeCell ref="A30:E30"/>
    <mergeCell ref="A86:F86"/>
    <mergeCell ref="A105:E105"/>
    <mergeCell ref="A100:E100"/>
    <mergeCell ref="A101:E101"/>
    <mergeCell ref="A102:E102"/>
    <mergeCell ref="A103:E103"/>
    <mergeCell ref="A104:E104"/>
    <mergeCell ref="A31:E31"/>
    <mergeCell ref="A97:F97"/>
    <mergeCell ref="A32:E32"/>
  </mergeCells>
  <printOptions/>
  <pageMargins left="0.31496062992125984" right="0.31496062992125984" top="0.7874015748031497" bottom="0.7874015748031497" header="0.31496062992125984" footer="0.31496062992125984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32"/>
  <sheetViews>
    <sheetView workbookViewId="0" topLeftCell="A224">
      <selection activeCell="A7" sqref="A7:G7"/>
    </sheetView>
  </sheetViews>
  <sheetFormatPr defaultColWidth="9.140625" defaultRowHeight="15"/>
  <cols>
    <col min="1" max="1" width="9.00390625" style="0" customWidth="1"/>
    <col min="2" max="2" width="8.140625" style="22" customWidth="1"/>
    <col min="3" max="3" width="31.421875" style="0" customWidth="1"/>
    <col min="4" max="4" width="15.28125" style="0" customWidth="1"/>
    <col min="5" max="5" width="14.00390625" style="28" customWidth="1"/>
    <col min="6" max="6" width="13.57421875" style="28" customWidth="1"/>
    <col min="7" max="7" width="15.140625" style="59" customWidth="1"/>
    <col min="8" max="8" width="7.00390625" style="2" customWidth="1"/>
    <col min="9" max="9" width="13.421875" style="0" customWidth="1"/>
    <col min="10" max="10" width="16.140625" style="0" bestFit="1" customWidth="1"/>
    <col min="11" max="12" width="13.8515625" style="0" bestFit="1" customWidth="1"/>
    <col min="13" max="13" width="15.140625" style="0" customWidth="1"/>
  </cols>
  <sheetData>
    <row r="1" spans="1:8" ht="15">
      <c r="A1" s="74" t="s">
        <v>109</v>
      </c>
      <c r="B1" s="74"/>
      <c r="C1" s="74"/>
      <c r="D1" s="74"/>
      <c r="E1" s="74"/>
      <c r="F1" s="74"/>
      <c r="G1" s="86"/>
      <c r="H1" s="5"/>
    </row>
    <row r="2" spans="1:8" ht="15">
      <c r="A2" s="74" t="s">
        <v>9</v>
      </c>
      <c r="B2" s="74"/>
      <c r="C2" s="74"/>
      <c r="D2" s="74"/>
      <c r="E2" s="74"/>
      <c r="F2" s="74"/>
      <c r="G2" s="86"/>
      <c r="H2" s="5"/>
    </row>
    <row r="3" spans="1:8" ht="15">
      <c r="A3" s="74" t="s">
        <v>0</v>
      </c>
      <c r="B3" s="74"/>
      <c r="C3" s="74"/>
      <c r="D3" s="74"/>
      <c r="E3" s="74"/>
      <c r="F3" s="74"/>
      <c r="G3" s="86"/>
      <c r="H3" s="5"/>
    </row>
    <row r="4" spans="1:8" ht="15">
      <c r="A4" s="90"/>
      <c r="B4" s="91"/>
      <c r="C4" s="91"/>
      <c r="D4" s="91"/>
      <c r="E4" s="91"/>
      <c r="F4" s="91"/>
      <c r="G4" s="92"/>
      <c r="H4" s="93"/>
    </row>
    <row r="5" spans="1:8" ht="15">
      <c r="A5" s="87" t="s">
        <v>99</v>
      </c>
      <c r="B5" s="87"/>
      <c r="C5" s="87"/>
      <c r="D5" s="87"/>
      <c r="E5" s="87"/>
      <c r="F5" s="87"/>
      <c r="G5" s="88"/>
      <c r="H5" s="5"/>
    </row>
    <row r="6" spans="1:8" ht="15">
      <c r="A6" s="94"/>
      <c r="B6" s="95"/>
      <c r="C6" s="95"/>
      <c r="D6" s="95"/>
      <c r="E6" s="95"/>
      <c r="F6" s="95"/>
      <c r="G6" s="96"/>
      <c r="H6" s="97"/>
    </row>
    <row r="7" spans="1:8" ht="15">
      <c r="A7" s="89" t="s">
        <v>10</v>
      </c>
      <c r="B7" s="89"/>
      <c r="C7" s="89"/>
      <c r="D7" s="89"/>
      <c r="E7" s="89"/>
      <c r="F7" s="89"/>
      <c r="G7" s="86"/>
      <c r="H7" s="5"/>
    </row>
    <row r="8" spans="1:8" ht="43.5" customHeight="1">
      <c r="A8" s="43" t="s">
        <v>11</v>
      </c>
      <c r="B8" s="32" t="s">
        <v>12</v>
      </c>
      <c r="C8" s="6" t="s">
        <v>13</v>
      </c>
      <c r="D8" s="6" t="s">
        <v>101</v>
      </c>
      <c r="E8" s="26" t="s">
        <v>14</v>
      </c>
      <c r="F8" s="26"/>
      <c r="G8" s="56" t="s">
        <v>15</v>
      </c>
      <c r="H8" s="5"/>
    </row>
    <row r="9" spans="1:8" s="101" customFormat="1" ht="26.25" customHeight="1">
      <c r="A9" s="98">
        <v>44804</v>
      </c>
      <c r="B9" s="99" t="s">
        <v>19</v>
      </c>
      <c r="C9" s="45" t="s">
        <v>312</v>
      </c>
      <c r="D9" s="35"/>
      <c r="E9" s="100" t="s">
        <v>72</v>
      </c>
      <c r="F9" s="36" t="s">
        <v>22</v>
      </c>
      <c r="G9" s="38">
        <v>425208.21</v>
      </c>
      <c r="H9" s="35">
        <v>364</v>
      </c>
    </row>
    <row r="10" spans="1:9" s="101" customFormat="1" ht="24" customHeight="1">
      <c r="A10" s="98">
        <v>44804</v>
      </c>
      <c r="B10" s="99" t="s">
        <v>19</v>
      </c>
      <c r="C10" s="45" t="s">
        <v>312</v>
      </c>
      <c r="D10" s="35"/>
      <c r="E10" s="36" t="s">
        <v>313</v>
      </c>
      <c r="F10" s="36" t="s">
        <v>22</v>
      </c>
      <c r="G10" s="38">
        <v>1190.24</v>
      </c>
      <c r="H10" s="35">
        <v>367</v>
      </c>
      <c r="I10" s="102"/>
    </row>
    <row r="11" spans="1:9" s="101" customFormat="1" ht="24" customHeight="1">
      <c r="A11" s="98">
        <v>44804</v>
      </c>
      <c r="B11" s="99" t="s">
        <v>19</v>
      </c>
      <c r="C11" s="45" t="s">
        <v>312</v>
      </c>
      <c r="D11" s="35"/>
      <c r="E11" s="36" t="s">
        <v>313</v>
      </c>
      <c r="F11" s="36" t="s">
        <v>22</v>
      </c>
      <c r="G11" s="38">
        <v>874.07</v>
      </c>
      <c r="H11" s="35">
        <v>367</v>
      </c>
      <c r="I11" s="102"/>
    </row>
    <row r="12" spans="1:9" s="101" customFormat="1" ht="24" customHeight="1">
      <c r="A12" s="98">
        <v>44804</v>
      </c>
      <c r="B12" s="99" t="s">
        <v>19</v>
      </c>
      <c r="C12" s="35" t="s">
        <v>87</v>
      </c>
      <c r="D12" s="45"/>
      <c r="E12" s="45" t="s">
        <v>228</v>
      </c>
      <c r="F12" s="36" t="s">
        <v>22</v>
      </c>
      <c r="G12" s="38">
        <v>763.87</v>
      </c>
      <c r="H12" s="35">
        <v>39106</v>
      </c>
      <c r="I12" s="103"/>
    </row>
    <row r="13" spans="1:8" s="101" customFormat="1" ht="26.25" customHeight="1">
      <c r="A13" s="98">
        <v>44804</v>
      </c>
      <c r="B13" s="99" t="s">
        <v>75</v>
      </c>
      <c r="C13" s="35" t="s">
        <v>112</v>
      </c>
      <c r="D13" s="100"/>
      <c r="E13" s="100" t="s">
        <v>72</v>
      </c>
      <c r="F13" s="36" t="s">
        <v>22</v>
      </c>
      <c r="G13" s="38">
        <v>111.06</v>
      </c>
      <c r="H13" s="35">
        <v>3704</v>
      </c>
    </row>
    <row r="14" spans="1:8" s="101" customFormat="1" ht="24.75" customHeight="1">
      <c r="A14" s="98">
        <v>44804</v>
      </c>
      <c r="B14" s="99" t="s">
        <v>74</v>
      </c>
      <c r="C14" s="35" t="s">
        <v>73</v>
      </c>
      <c r="D14" s="45"/>
      <c r="E14" s="45" t="s">
        <v>229</v>
      </c>
      <c r="F14" s="36" t="s">
        <v>22</v>
      </c>
      <c r="G14" s="38">
        <v>25942.38</v>
      </c>
      <c r="H14" s="35">
        <v>391582</v>
      </c>
    </row>
    <row r="15" spans="1:8" s="101" customFormat="1" ht="25.5" customHeight="1">
      <c r="A15" s="98">
        <v>44816</v>
      </c>
      <c r="B15" s="99" t="s">
        <v>19</v>
      </c>
      <c r="C15" s="45" t="s">
        <v>84</v>
      </c>
      <c r="D15" s="45" t="s">
        <v>102</v>
      </c>
      <c r="E15" s="100" t="s">
        <v>244</v>
      </c>
      <c r="F15" s="36" t="s">
        <v>22</v>
      </c>
      <c r="G15" s="38">
        <v>673.12</v>
      </c>
      <c r="H15" s="35">
        <v>3744</v>
      </c>
    </row>
    <row r="16" spans="1:8" s="101" customFormat="1" ht="25.5" customHeight="1">
      <c r="A16" s="98">
        <v>44812</v>
      </c>
      <c r="B16" s="99" t="s">
        <v>19</v>
      </c>
      <c r="C16" s="45" t="s">
        <v>84</v>
      </c>
      <c r="D16" s="45" t="s">
        <v>102</v>
      </c>
      <c r="E16" s="100" t="s">
        <v>231</v>
      </c>
      <c r="F16" s="36" t="s">
        <v>22</v>
      </c>
      <c r="G16" s="38">
        <v>531.9</v>
      </c>
      <c r="H16" s="35">
        <v>3757</v>
      </c>
    </row>
    <row r="17" spans="1:8" s="101" customFormat="1" ht="25.5" customHeight="1">
      <c r="A17" s="98">
        <v>44812</v>
      </c>
      <c r="B17" s="99" t="s">
        <v>75</v>
      </c>
      <c r="C17" s="45" t="s">
        <v>106</v>
      </c>
      <c r="D17" s="45" t="s">
        <v>107</v>
      </c>
      <c r="E17" s="36" t="s">
        <v>230</v>
      </c>
      <c r="F17" s="36" t="s">
        <v>22</v>
      </c>
      <c r="G17" s="38">
        <v>96.33</v>
      </c>
      <c r="H17" s="35">
        <v>3748</v>
      </c>
    </row>
    <row r="18" spans="1:8" s="101" customFormat="1" ht="25.5" customHeight="1">
      <c r="A18" s="98">
        <v>44812</v>
      </c>
      <c r="B18" s="99" t="s">
        <v>75</v>
      </c>
      <c r="C18" s="45" t="s">
        <v>106</v>
      </c>
      <c r="D18" s="45" t="s">
        <v>107</v>
      </c>
      <c r="E18" s="100" t="s">
        <v>231</v>
      </c>
      <c r="F18" s="36" t="s">
        <v>22</v>
      </c>
      <c r="G18" s="38">
        <v>53.32</v>
      </c>
      <c r="H18" s="35">
        <v>3749</v>
      </c>
    </row>
    <row r="19" spans="1:8" s="101" customFormat="1" ht="26.25" customHeight="1">
      <c r="A19" s="98">
        <v>44796</v>
      </c>
      <c r="B19" s="36">
        <v>439346</v>
      </c>
      <c r="C19" s="45" t="s">
        <v>108</v>
      </c>
      <c r="D19" s="45" t="s">
        <v>103</v>
      </c>
      <c r="E19" s="36" t="s">
        <v>90</v>
      </c>
      <c r="F19" s="36" t="s">
        <v>22</v>
      </c>
      <c r="G19" s="38">
        <v>45687.6</v>
      </c>
      <c r="H19" s="35">
        <v>3740</v>
      </c>
    </row>
    <row r="20" spans="1:8" s="101" customFormat="1" ht="26.25" customHeight="1">
      <c r="A20" s="98">
        <v>44796</v>
      </c>
      <c r="B20" s="36">
        <v>44336959</v>
      </c>
      <c r="C20" s="45" t="s">
        <v>108</v>
      </c>
      <c r="D20" s="45" t="s">
        <v>103</v>
      </c>
      <c r="E20" s="36" t="s">
        <v>90</v>
      </c>
      <c r="F20" s="36" t="s">
        <v>22</v>
      </c>
      <c r="G20" s="38">
        <v>10.71</v>
      </c>
      <c r="H20" s="35">
        <v>3740</v>
      </c>
    </row>
    <row r="21" spans="1:10" s="101" customFormat="1" ht="26.25" customHeight="1">
      <c r="A21" s="98">
        <v>44789</v>
      </c>
      <c r="B21" s="99">
        <v>8540</v>
      </c>
      <c r="C21" s="45" t="s">
        <v>92</v>
      </c>
      <c r="D21" s="45" t="s">
        <v>104</v>
      </c>
      <c r="E21" s="36" t="s">
        <v>111</v>
      </c>
      <c r="F21" s="36" t="s">
        <v>22</v>
      </c>
      <c r="G21" s="38">
        <v>2826.42</v>
      </c>
      <c r="H21" s="35">
        <v>391160</v>
      </c>
      <c r="J21" s="104"/>
    </row>
    <row r="22" spans="1:8" s="101" customFormat="1" ht="25.5" customHeight="1">
      <c r="A22" s="98">
        <v>44810</v>
      </c>
      <c r="B22" s="99" t="s">
        <v>86</v>
      </c>
      <c r="C22" s="45" t="s">
        <v>85</v>
      </c>
      <c r="D22" s="45" t="s">
        <v>18</v>
      </c>
      <c r="E22" s="36" t="s">
        <v>88</v>
      </c>
      <c r="F22" s="36" t="s">
        <v>22</v>
      </c>
      <c r="G22" s="38">
        <v>45555</v>
      </c>
      <c r="H22" s="35">
        <v>391339</v>
      </c>
    </row>
    <row r="23" spans="1:8" s="101" customFormat="1" ht="25.5" customHeight="1">
      <c r="A23" s="98">
        <v>44810</v>
      </c>
      <c r="B23" s="99" t="s">
        <v>86</v>
      </c>
      <c r="C23" s="45" t="s">
        <v>85</v>
      </c>
      <c r="D23" s="45" t="s">
        <v>18</v>
      </c>
      <c r="E23" s="36" t="s">
        <v>93</v>
      </c>
      <c r="F23" s="36" t="s">
        <v>22</v>
      </c>
      <c r="G23" s="38">
        <v>64.11</v>
      </c>
      <c r="H23" s="35">
        <v>5661793</v>
      </c>
    </row>
    <row r="24" spans="1:8" s="101" customFormat="1" ht="25.5" customHeight="1">
      <c r="A24" s="98">
        <v>44825</v>
      </c>
      <c r="B24" s="99" t="s">
        <v>86</v>
      </c>
      <c r="C24" s="45" t="s">
        <v>85</v>
      </c>
      <c r="D24" s="45" t="s">
        <v>18</v>
      </c>
      <c r="E24" s="36" t="s">
        <v>93</v>
      </c>
      <c r="F24" s="36" t="s">
        <v>22</v>
      </c>
      <c r="G24" s="38">
        <v>1197.43</v>
      </c>
      <c r="H24" s="35">
        <v>5202408</v>
      </c>
    </row>
    <row r="25" spans="1:8" s="101" customFormat="1" ht="26.25" customHeight="1">
      <c r="A25" s="98">
        <v>44804</v>
      </c>
      <c r="B25" s="99" t="s">
        <v>182</v>
      </c>
      <c r="C25" s="45" t="s">
        <v>183</v>
      </c>
      <c r="D25" s="45" t="s">
        <v>18</v>
      </c>
      <c r="E25" s="100" t="s">
        <v>88</v>
      </c>
      <c r="F25" s="36" t="s">
        <v>22</v>
      </c>
      <c r="G25" s="38">
        <v>50484.86</v>
      </c>
      <c r="H25" s="35">
        <v>391582</v>
      </c>
    </row>
    <row r="26" spans="1:8" s="101" customFormat="1" ht="26.25" customHeight="1">
      <c r="A26" s="98">
        <v>44817</v>
      </c>
      <c r="B26" s="99" t="s">
        <v>19</v>
      </c>
      <c r="C26" s="45" t="s">
        <v>312</v>
      </c>
      <c r="D26" s="45"/>
      <c r="E26" s="36" t="s">
        <v>195</v>
      </c>
      <c r="F26" s="36" t="s">
        <v>22</v>
      </c>
      <c r="G26" s="38">
        <v>8048.41</v>
      </c>
      <c r="H26" s="35">
        <v>368</v>
      </c>
    </row>
    <row r="27" spans="1:8" s="101" customFormat="1" ht="26.25" customHeight="1">
      <c r="A27" s="98">
        <v>44827</v>
      </c>
      <c r="B27" s="99" t="s">
        <v>19</v>
      </c>
      <c r="C27" s="45" t="s">
        <v>312</v>
      </c>
      <c r="D27" s="45"/>
      <c r="E27" s="36" t="s">
        <v>195</v>
      </c>
      <c r="F27" s="36" t="s">
        <v>22</v>
      </c>
      <c r="G27" s="38">
        <v>2872.57</v>
      </c>
      <c r="H27" s="35">
        <v>369</v>
      </c>
    </row>
    <row r="28" spans="1:8" s="101" customFormat="1" ht="26.25" customHeight="1">
      <c r="A28" s="98">
        <v>44813</v>
      </c>
      <c r="B28" s="99" t="s">
        <v>19</v>
      </c>
      <c r="C28" s="45" t="s">
        <v>312</v>
      </c>
      <c r="D28" s="45"/>
      <c r="E28" s="36" t="s">
        <v>196</v>
      </c>
      <c r="F28" s="36" t="s">
        <v>22</v>
      </c>
      <c r="G28" s="38">
        <v>2129.76</v>
      </c>
      <c r="H28" s="35">
        <v>365</v>
      </c>
    </row>
    <row r="29" spans="1:8" s="101" customFormat="1" ht="26.25" customHeight="1">
      <c r="A29" s="98">
        <v>44785</v>
      </c>
      <c r="B29" s="99" t="s">
        <v>19</v>
      </c>
      <c r="C29" s="45" t="s">
        <v>312</v>
      </c>
      <c r="D29" s="45"/>
      <c r="E29" s="36" t="s">
        <v>196</v>
      </c>
      <c r="F29" s="36" t="s">
        <v>22</v>
      </c>
      <c r="G29" s="38">
        <v>1868.9</v>
      </c>
      <c r="H29" s="35">
        <v>365</v>
      </c>
    </row>
    <row r="30" spans="1:8" s="101" customFormat="1" ht="26.25" customHeight="1">
      <c r="A30" s="98">
        <v>44785</v>
      </c>
      <c r="B30" s="99" t="s">
        <v>19</v>
      </c>
      <c r="C30" s="45" t="s">
        <v>312</v>
      </c>
      <c r="D30" s="45"/>
      <c r="E30" s="36" t="s">
        <v>196</v>
      </c>
      <c r="F30" s="36" t="s">
        <v>22</v>
      </c>
      <c r="G30" s="38">
        <v>2151.17</v>
      </c>
      <c r="H30" s="35">
        <v>365</v>
      </c>
    </row>
    <row r="31" spans="1:8" s="101" customFormat="1" ht="26.25" customHeight="1">
      <c r="A31" s="98">
        <v>44785</v>
      </c>
      <c r="B31" s="99" t="s">
        <v>19</v>
      </c>
      <c r="C31" s="45" t="s">
        <v>312</v>
      </c>
      <c r="D31" s="45"/>
      <c r="E31" s="36" t="s">
        <v>196</v>
      </c>
      <c r="F31" s="36" t="s">
        <v>22</v>
      </c>
      <c r="G31" s="38">
        <v>5656.75</v>
      </c>
      <c r="H31" s="35">
        <v>365</v>
      </c>
    </row>
    <row r="32" spans="1:8" s="101" customFormat="1" ht="26.25" customHeight="1">
      <c r="A32" s="98">
        <v>44785</v>
      </c>
      <c r="B32" s="99" t="s">
        <v>19</v>
      </c>
      <c r="C32" s="45" t="s">
        <v>312</v>
      </c>
      <c r="D32" s="45"/>
      <c r="E32" s="36" t="s">
        <v>196</v>
      </c>
      <c r="F32" s="36" t="s">
        <v>22</v>
      </c>
      <c r="G32" s="38">
        <v>2641.9</v>
      </c>
      <c r="H32" s="35">
        <v>365</v>
      </c>
    </row>
    <row r="33" spans="1:8" s="101" customFormat="1" ht="26.25" customHeight="1">
      <c r="A33" s="98">
        <v>44785</v>
      </c>
      <c r="B33" s="99" t="s">
        <v>19</v>
      </c>
      <c r="C33" s="45" t="s">
        <v>312</v>
      </c>
      <c r="D33" s="45"/>
      <c r="E33" s="36" t="s">
        <v>196</v>
      </c>
      <c r="F33" s="36" t="s">
        <v>22</v>
      </c>
      <c r="G33" s="38">
        <v>3537.34</v>
      </c>
      <c r="H33" s="35">
        <v>365</v>
      </c>
    </row>
    <row r="34" spans="1:8" s="101" customFormat="1" ht="26.25" customHeight="1">
      <c r="A34" s="98">
        <v>44785</v>
      </c>
      <c r="B34" s="99" t="s">
        <v>19</v>
      </c>
      <c r="C34" s="45" t="s">
        <v>312</v>
      </c>
      <c r="D34" s="45"/>
      <c r="E34" s="36" t="s">
        <v>196</v>
      </c>
      <c r="F34" s="36" t="s">
        <v>22</v>
      </c>
      <c r="G34" s="38">
        <v>3393.02</v>
      </c>
      <c r="H34" s="35">
        <v>365</v>
      </c>
    </row>
    <row r="35" spans="1:8" s="101" customFormat="1" ht="26.25" customHeight="1">
      <c r="A35" s="98">
        <v>44785</v>
      </c>
      <c r="B35" s="99" t="s">
        <v>19</v>
      </c>
      <c r="C35" s="45" t="s">
        <v>312</v>
      </c>
      <c r="D35" s="45"/>
      <c r="E35" s="36" t="s">
        <v>196</v>
      </c>
      <c r="F35" s="36" t="s">
        <v>22</v>
      </c>
      <c r="G35" s="38">
        <v>3273.99</v>
      </c>
      <c r="H35" s="35">
        <v>365</v>
      </c>
    </row>
    <row r="36" spans="1:8" s="101" customFormat="1" ht="26.25" customHeight="1">
      <c r="A36" s="98">
        <v>44785</v>
      </c>
      <c r="B36" s="99" t="s">
        <v>19</v>
      </c>
      <c r="C36" s="45" t="s">
        <v>312</v>
      </c>
      <c r="D36" s="45"/>
      <c r="E36" s="36" t="s">
        <v>196</v>
      </c>
      <c r="F36" s="36" t="s">
        <v>22</v>
      </c>
      <c r="G36" s="38">
        <v>4360.45</v>
      </c>
      <c r="H36" s="35">
        <v>365</v>
      </c>
    </row>
    <row r="37" spans="1:8" s="101" customFormat="1" ht="26.25" customHeight="1">
      <c r="A37" s="98">
        <v>44785</v>
      </c>
      <c r="B37" s="99" t="s">
        <v>19</v>
      </c>
      <c r="C37" s="45" t="s">
        <v>312</v>
      </c>
      <c r="D37" s="45"/>
      <c r="E37" s="36" t="s">
        <v>196</v>
      </c>
      <c r="F37" s="36" t="s">
        <v>22</v>
      </c>
      <c r="G37" s="38">
        <v>3221.77</v>
      </c>
      <c r="H37" s="35">
        <v>365</v>
      </c>
    </row>
    <row r="38" spans="1:8" s="101" customFormat="1" ht="26.25" customHeight="1">
      <c r="A38" s="105"/>
      <c r="B38" s="106"/>
      <c r="C38" s="107"/>
      <c r="D38" s="107"/>
      <c r="E38" s="108"/>
      <c r="F38" s="108"/>
      <c r="G38" s="46">
        <f>SUM(G9:G37)</f>
        <v>644426.66</v>
      </c>
      <c r="H38" s="35"/>
    </row>
    <row r="39" spans="1:8" s="101" customFormat="1" ht="45" customHeight="1">
      <c r="A39" s="109" t="s">
        <v>11</v>
      </c>
      <c r="B39" s="110" t="s">
        <v>12</v>
      </c>
      <c r="C39" s="44" t="s">
        <v>13</v>
      </c>
      <c r="D39" s="44"/>
      <c r="E39" s="111" t="s">
        <v>14</v>
      </c>
      <c r="F39" s="111"/>
      <c r="G39" s="44" t="s">
        <v>15</v>
      </c>
      <c r="H39" s="35"/>
    </row>
    <row r="40" spans="1:8" s="101" customFormat="1" ht="26.25" customHeight="1">
      <c r="A40" s="98">
        <v>44785</v>
      </c>
      <c r="B40" s="99" t="s">
        <v>19</v>
      </c>
      <c r="C40" s="45" t="s">
        <v>312</v>
      </c>
      <c r="D40" s="45"/>
      <c r="E40" s="36" t="s">
        <v>196</v>
      </c>
      <c r="F40" s="36" t="s">
        <v>22</v>
      </c>
      <c r="G40" s="38">
        <v>3016.11</v>
      </c>
      <c r="H40" s="35">
        <v>365</v>
      </c>
    </row>
    <row r="41" spans="1:8" s="101" customFormat="1" ht="26.25" customHeight="1">
      <c r="A41" s="98">
        <v>44785</v>
      </c>
      <c r="B41" s="99" t="s">
        <v>19</v>
      </c>
      <c r="C41" s="45" t="s">
        <v>312</v>
      </c>
      <c r="D41" s="45"/>
      <c r="E41" s="36" t="s">
        <v>196</v>
      </c>
      <c r="F41" s="36" t="s">
        <v>22</v>
      </c>
      <c r="G41" s="38">
        <v>2446.88</v>
      </c>
      <c r="H41" s="35">
        <v>366</v>
      </c>
    </row>
    <row r="42" spans="1:8" s="101" customFormat="1" ht="26.25" customHeight="1">
      <c r="A42" s="98">
        <v>44785</v>
      </c>
      <c r="B42" s="99" t="s">
        <v>19</v>
      </c>
      <c r="C42" s="45" t="s">
        <v>312</v>
      </c>
      <c r="D42" s="45"/>
      <c r="E42" s="36" t="s">
        <v>196</v>
      </c>
      <c r="F42" s="36" t="s">
        <v>22</v>
      </c>
      <c r="G42" s="38">
        <v>2171.08</v>
      </c>
      <c r="H42" s="35">
        <v>365</v>
      </c>
    </row>
    <row r="43" spans="1:8" s="101" customFormat="1" ht="26.25" customHeight="1">
      <c r="A43" s="98">
        <v>44812</v>
      </c>
      <c r="B43" s="99" t="s">
        <v>19</v>
      </c>
      <c r="C43" s="45" t="s">
        <v>312</v>
      </c>
      <c r="D43" s="45"/>
      <c r="E43" s="36" t="s">
        <v>196</v>
      </c>
      <c r="F43" s="36" t="s">
        <v>22</v>
      </c>
      <c r="G43" s="38">
        <v>376.41</v>
      </c>
      <c r="H43" s="35">
        <v>3714</v>
      </c>
    </row>
    <row r="44" spans="1:8" s="101" customFormat="1" ht="26.25" customHeight="1">
      <c r="A44" s="98">
        <v>44785</v>
      </c>
      <c r="B44" s="99">
        <v>2424753</v>
      </c>
      <c r="C44" s="45" t="s">
        <v>245</v>
      </c>
      <c r="D44" s="45" t="s">
        <v>246</v>
      </c>
      <c r="E44" s="36" t="s">
        <v>233</v>
      </c>
      <c r="F44" s="36" t="s">
        <v>20</v>
      </c>
      <c r="G44" s="38">
        <v>3794.04</v>
      </c>
      <c r="H44" s="35">
        <v>3707</v>
      </c>
    </row>
    <row r="45" spans="1:8" s="101" customFormat="1" ht="26.25" customHeight="1">
      <c r="A45" s="98">
        <v>44784</v>
      </c>
      <c r="B45" s="99">
        <v>151095</v>
      </c>
      <c r="C45" s="45" t="s">
        <v>247</v>
      </c>
      <c r="D45" s="45" t="s">
        <v>248</v>
      </c>
      <c r="E45" s="36" t="s">
        <v>199</v>
      </c>
      <c r="F45" s="36" t="s">
        <v>199</v>
      </c>
      <c r="G45" s="38">
        <v>2394.45</v>
      </c>
      <c r="H45" s="35">
        <v>3706</v>
      </c>
    </row>
    <row r="46" spans="1:8" s="101" customFormat="1" ht="26.25" customHeight="1">
      <c r="A46" s="98">
        <v>44778</v>
      </c>
      <c r="B46" s="99">
        <v>140257</v>
      </c>
      <c r="C46" s="45" t="s">
        <v>249</v>
      </c>
      <c r="D46" s="45" t="s">
        <v>250</v>
      </c>
      <c r="E46" s="36" t="s">
        <v>199</v>
      </c>
      <c r="F46" s="36" t="s">
        <v>199</v>
      </c>
      <c r="G46" s="38">
        <v>282.04</v>
      </c>
      <c r="H46" s="35">
        <v>3699</v>
      </c>
    </row>
    <row r="47" spans="1:8" s="101" customFormat="1" ht="26.25" customHeight="1">
      <c r="A47" s="98">
        <v>44785</v>
      </c>
      <c r="B47" s="99">
        <v>1018590</v>
      </c>
      <c r="C47" s="45" t="s">
        <v>245</v>
      </c>
      <c r="D47" s="45" t="s">
        <v>251</v>
      </c>
      <c r="E47" s="36" t="s">
        <v>233</v>
      </c>
      <c r="F47" s="36" t="s">
        <v>20</v>
      </c>
      <c r="G47" s="38">
        <v>4754.34</v>
      </c>
      <c r="H47" s="35">
        <v>3708</v>
      </c>
    </row>
    <row r="48" spans="1:8" s="101" customFormat="1" ht="26.25" customHeight="1">
      <c r="A48" s="98">
        <v>44784</v>
      </c>
      <c r="B48" s="99">
        <v>73624</v>
      </c>
      <c r="C48" s="45" t="s">
        <v>252</v>
      </c>
      <c r="D48" s="45" t="s">
        <v>253</v>
      </c>
      <c r="E48" s="36" t="s">
        <v>233</v>
      </c>
      <c r="F48" s="36" t="s">
        <v>20</v>
      </c>
      <c r="G48" s="38">
        <v>1964.74</v>
      </c>
      <c r="H48" s="35">
        <v>3709</v>
      </c>
    </row>
    <row r="49" spans="1:8" s="101" customFormat="1" ht="26.25" customHeight="1">
      <c r="A49" s="98">
        <v>44784</v>
      </c>
      <c r="B49" s="99">
        <v>12008</v>
      </c>
      <c r="C49" s="45" t="s">
        <v>247</v>
      </c>
      <c r="D49" s="45" t="s">
        <v>254</v>
      </c>
      <c r="E49" s="36" t="s">
        <v>233</v>
      </c>
      <c r="F49" s="36" t="s">
        <v>20</v>
      </c>
      <c r="G49" s="38">
        <f>1267.47-5.1</f>
        <v>1262.3700000000001</v>
      </c>
      <c r="H49" s="35">
        <v>3710</v>
      </c>
    </row>
    <row r="50" spans="1:8" s="101" customFormat="1" ht="26.25" customHeight="1">
      <c r="A50" s="98">
        <v>44784</v>
      </c>
      <c r="B50" s="99">
        <v>12008</v>
      </c>
      <c r="C50" s="45" t="s">
        <v>247</v>
      </c>
      <c r="D50" s="45" t="s">
        <v>254</v>
      </c>
      <c r="E50" s="36" t="s">
        <v>199</v>
      </c>
      <c r="F50" s="36" t="s">
        <v>199</v>
      </c>
      <c r="G50" s="38">
        <v>5.1</v>
      </c>
      <c r="H50" s="35">
        <v>3710</v>
      </c>
    </row>
    <row r="51" spans="1:8" s="101" customFormat="1" ht="26.25" customHeight="1">
      <c r="A51" s="98">
        <v>44785</v>
      </c>
      <c r="B51" s="99">
        <v>130454</v>
      </c>
      <c r="C51" s="45" t="s">
        <v>255</v>
      </c>
      <c r="D51" s="45" t="s">
        <v>256</v>
      </c>
      <c r="E51" s="36" t="s">
        <v>233</v>
      </c>
      <c r="F51" s="36" t="s">
        <v>20</v>
      </c>
      <c r="G51" s="38">
        <v>1386.32</v>
      </c>
      <c r="H51" s="35">
        <v>3712</v>
      </c>
    </row>
    <row r="52" spans="1:8" s="101" customFormat="1" ht="26.25" customHeight="1">
      <c r="A52" s="98">
        <v>44785</v>
      </c>
      <c r="B52" s="99">
        <v>189796</v>
      </c>
      <c r="C52" s="45" t="s">
        <v>232</v>
      </c>
      <c r="D52" s="45" t="s">
        <v>257</v>
      </c>
      <c r="E52" s="36" t="s">
        <v>233</v>
      </c>
      <c r="F52" s="36" t="s">
        <v>20</v>
      </c>
      <c r="G52" s="38">
        <v>7075.3</v>
      </c>
      <c r="H52" s="35">
        <v>3721</v>
      </c>
    </row>
    <row r="53" spans="1:8" s="101" customFormat="1" ht="26.25" customHeight="1">
      <c r="A53" s="98">
        <v>44785</v>
      </c>
      <c r="B53" s="99">
        <v>407010</v>
      </c>
      <c r="C53" s="45" t="s">
        <v>197</v>
      </c>
      <c r="D53" s="45" t="s">
        <v>198</v>
      </c>
      <c r="E53" s="36" t="s">
        <v>233</v>
      </c>
      <c r="F53" s="36" t="s">
        <v>20</v>
      </c>
      <c r="G53" s="38">
        <v>1624.44</v>
      </c>
      <c r="H53" s="35">
        <v>3720</v>
      </c>
    </row>
    <row r="54" spans="1:8" s="101" customFormat="1" ht="26.25" customHeight="1">
      <c r="A54" s="98">
        <v>44784</v>
      </c>
      <c r="B54" s="99">
        <v>262672</v>
      </c>
      <c r="C54" s="45" t="s">
        <v>239</v>
      </c>
      <c r="D54" s="45" t="s">
        <v>258</v>
      </c>
      <c r="E54" s="36" t="s">
        <v>233</v>
      </c>
      <c r="F54" s="36" t="s">
        <v>20</v>
      </c>
      <c r="G54" s="38">
        <v>1751.01</v>
      </c>
      <c r="H54" s="35">
        <v>3724</v>
      </c>
    </row>
    <row r="55" spans="1:8" s="101" customFormat="1" ht="26.25" customHeight="1">
      <c r="A55" s="98">
        <v>44784</v>
      </c>
      <c r="B55" s="99">
        <v>1018335</v>
      </c>
      <c r="C55" s="45" t="s">
        <v>245</v>
      </c>
      <c r="D55" s="45" t="s">
        <v>259</v>
      </c>
      <c r="E55" s="36" t="s">
        <v>199</v>
      </c>
      <c r="F55" s="36" t="s">
        <v>199</v>
      </c>
      <c r="G55" s="38">
        <v>247.28</v>
      </c>
      <c r="H55" s="35">
        <v>3718</v>
      </c>
    </row>
    <row r="56" spans="1:8" s="101" customFormat="1" ht="26.25" customHeight="1">
      <c r="A56" s="98">
        <v>44784</v>
      </c>
      <c r="B56" s="99">
        <v>1018335</v>
      </c>
      <c r="C56" s="45" t="s">
        <v>245</v>
      </c>
      <c r="D56" s="45" t="s">
        <v>259</v>
      </c>
      <c r="E56" s="36" t="s">
        <v>199</v>
      </c>
      <c r="F56" s="36" t="s">
        <v>199</v>
      </c>
      <c r="G56" s="38">
        <v>247.28</v>
      </c>
      <c r="H56" s="35">
        <v>3719</v>
      </c>
    </row>
    <row r="57" spans="1:8" s="101" customFormat="1" ht="26.25" customHeight="1">
      <c r="A57" s="98">
        <v>44785</v>
      </c>
      <c r="B57" s="99">
        <v>407150</v>
      </c>
      <c r="C57" s="45" t="s">
        <v>197</v>
      </c>
      <c r="D57" s="45" t="s">
        <v>198</v>
      </c>
      <c r="E57" s="36" t="s">
        <v>199</v>
      </c>
      <c r="F57" s="36" t="s">
        <v>199</v>
      </c>
      <c r="G57" s="38">
        <v>2794.62</v>
      </c>
      <c r="H57" s="35">
        <v>3716</v>
      </c>
    </row>
    <row r="58" spans="1:8" s="101" customFormat="1" ht="26.25" customHeight="1">
      <c r="A58" s="98">
        <v>44785</v>
      </c>
      <c r="B58" s="99">
        <v>274780</v>
      </c>
      <c r="C58" s="45" t="s">
        <v>260</v>
      </c>
      <c r="D58" s="45" t="s">
        <v>261</v>
      </c>
      <c r="E58" s="36" t="s">
        <v>199</v>
      </c>
      <c r="F58" s="36" t="s">
        <v>199</v>
      </c>
      <c r="G58" s="38">
        <v>1010.1</v>
      </c>
      <c r="H58" s="35">
        <v>3726</v>
      </c>
    </row>
    <row r="59" spans="1:10" s="101" customFormat="1" ht="26.25" customHeight="1">
      <c r="A59" s="98">
        <v>44784</v>
      </c>
      <c r="B59" s="99">
        <v>27579</v>
      </c>
      <c r="C59" s="45" t="s">
        <v>262</v>
      </c>
      <c r="D59" s="45" t="s">
        <v>263</v>
      </c>
      <c r="E59" s="36" t="s">
        <v>233</v>
      </c>
      <c r="F59" s="36" t="s">
        <v>20</v>
      </c>
      <c r="G59" s="38">
        <v>5520</v>
      </c>
      <c r="H59" s="35">
        <v>3711</v>
      </c>
      <c r="J59" s="104"/>
    </row>
    <row r="60" spans="1:8" s="101" customFormat="1" ht="26.25" customHeight="1">
      <c r="A60" s="98">
        <v>44785</v>
      </c>
      <c r="B60" s="99">
        <v>1613271</v>
      </c>
      <c r="C60" s="45" t="s">
        <v>264</v>
      </c>
      <c r="D60" s="45" t="s">
        <v>265</v>
      </c>
      <c r="E60" s="36" t="s">
        <v>199</v>
      </c>
      <c r="F60" s="36" t="s">
        <v>199</v>
      </c>
      <c r="G60" s="38">
        <v>2069.1</v>
      </c>
      <c r="H60" s="35">
        <v>3737</v>
      </c>
    </row>
    <row r="61" spans="1:8" s="101" customFormat="1" ht="26.25" customHeight="1">
      <c r="A61" s="98">
        <v>44788</v>
      </c>
      <c r="B61" s="99">
        <v>235130</v>
      </c>
      <c r="C61" s="45" t="s">
        <v>266</v>
      </c>
      <c r="D61" s="45" t="s">
        <v>267</v>
      </c>
      <c r="E61" s="36" t="s">
        <v>199</v>
      </c>
      <c r="F61" s="36" t="s">
        <v>199</v>
      </c>
      <c r="G61" s="38">
        <v>1360</v>
      </c>
      <c r="H61" s="35">
        <v>3736</v>
      </c>
    </row>
    <row r="62" spans="1:8" s="101" customFormat="1" ht="26.25" customHeight="1">
      <c r="A62" s="98">
        <v>44788</v>
      </c>
      <c r="B62" s="99">
        <v>309331</v>
      </c>
      <c r="C62" s="45" t="s">
        <v>268</v>
      </c>
      <c r="D62" s="45" t="s">
        <v>269</v>
      </c>
      <c r="E62" s="36" t="s">
        <v>199</v>
      </c>
      <c r="F62" s="36" t="s">
        <v>199</v>
      </c>
      <c r="G62" s="38">
        <v>1090</v>
      </c>
      <c r="H62" s="35">
        <v>3729</v>
      </c>
    </row>
    <row r="63" spans="1:10" s="101" customFormat="1" ht="26.25" customHeight="1">
      <c r="A63" s="98">
        <v>44785</v>
      </c>
      <c r="B63" s="99">
        <v>43769</v>
      </c>
      <c r="C63" s="45" t="s">
        <v>270</v>
      </c>
      <c r="D63" s="45" t="s">
        <v>271</v>
      </c>
      <c r="E63" s="36" t="s">
        <v>199</v>
      </c>
      <c r="F63" s="36" t="s">
        <v>199</v>
      </c>
      <c r="G63" s="38">
        <v>3293.5</v>
      </c>
      <c r="H63" s="35">
        <v>3730</v>
      </c>
      <c r="J63" s="104"/>
    </row>
    <row r="64" spans="1:8" s="101" customFormat="1" ht="26.25" customHeight="1">
      <c r="A64" s="98">
        <v>44785</v>
      </c>
      <c r="B64" s="99">
        <v>858401</v>
      </c>
      <c r="C64" s="45" t="s">
        <v>270</v>
      </c>
      <c r="D64" s="45" t="s">
        <v>272</v>
      </c>
      <c r="E64" s="36" t="s">
        <v>199</v>
      </c>
      <c r="F64" s="36" t="s">
        <v>199</v>
      </c>
      <c r="G64" s="38">
        <v>830.69</v>
      </c>
      <c r="H64" s="35">
        <v>3731</v>
      </c>
    </row>
    <row r="65" spans="1:8" s="101" customFormat="1" ht="26.25" customHeight="1">
      <c r="A65" s="98">
        <v>44785</v>
      </c>
      <c r="B65" s="99">
        <v>1613263</v>
      </c>
      <c r="C65" s="45" t="s">
        <v>264</v>
      </c>
      <c r="D65" s="45" t="s">
        <v>265</v>
      </c>
      <c r="E65" s="36" t="s">
        <v>233</v>
      </c>
      <c r="F65" s="36" t="s">
        <v>20</v>
      </c>
      <c r="G65" s="38">
        <v>4947.96</v>
      </c>
      <c r="H65" s="35">
        <v>3732</v>
      </c>
    </row>
    <row r="66" spans="1:8" s="101" customFormat="1" ht="26.25" customHeight="1">
      <c r="A66" s="98">
        <v>44785</v>
      </c>
      <c r="B66" s="99">
        <v>1018589</v>
      </c>
      <c r="C66" s="45" t="s">
        <v>245</v>
      </c>
      <c r="D66" s="45" t="s">
        <v>259</v>
      </c>
      <c r="E66" s="36" t="s">
        <v>199</v>
      </c>
      <c r="F66" s="36" t="s">
        <v>199</v>
      </c>
      <c r="G66" s="38">
        <v>564.8</v>
      </c>
      <c r="H66" s="35">
        <v>3734</v>
      </c>
    </row>
    <row r="67" spans="1:8" s="101" customFormat="1" ht="26.25" customHeight="1">
      <c r="A67" s="98">
        <v>44785</v>
      </c>
      <c r="B67" s="99">
        <v>1018589</v>
      </c>
      <c r="C67" s="45" t="s">
        <v>245</v>
      </c>
      <c r="D67" s="45" t="s">
        <v>259</v>
      </c>
      <c r="E67" s="36" t="s">
        <v>199</v>
      </c>
      <c r="F67" s="36" t="s">
        <v>199</v>
      </c>
      <c r="G67" s="38">
        <v>564.8</v>
      </c>
      <c r="H67" s="35">
        <v>3735</v>
      </c>
    </row>
    <row r="68" spans="1:8" s="101" customFormat="1" ht="26.25" customHeight="1">
      <c r="A68" s="98">
        <v>44790</v>
      </c>
      <c r="B68" s="99">
        <v>151625</v>
      </c>
      <c r="C68" s="45" t="s">
        <v>247</v>
      </c>
      <c r="D68" s="45" t="s">
        <v>248</v>
      </c>
      <c r="E68" s="36" t="s">
        <v>199</v>
      </c>
      <c r="F68" s="36" t="s">
        <v>199</v>
      </c>
      <c r="G68" s="38">
        <v>2442</v>
      </c>
      <c r="H68" s="35">
        <v>3753</v>
      </c>
    </row>
    <row r="69" spans="1:8" s="101" customFormat="1" ht="26.25" customHeight="1">
      <c r="A69" s="98">
        <v>44790</v>
      </c>
      <c r="B69" s="99">
        <v>1615142</v>
      </c>
      <c r="C69" s="45" t="s">
        <v>264</v>
      </c>
      <c r="D69" s="45" t="s">
        <v>265</v>
      </c>
      <c r="E69" s="36" t="s">
        <v>233</v>
      </c>
      <c r="F69" s="36" t="s">
        <v>20</v>
      </c>
      <c r="G69" s="38">
        <v>2660</v>
      </c>
      <c r="H69" s="35">
        <v>3752</v>
      </c>
    </row>
    <row r="70" spans="1:8" s="101" customFormat="1" ht="26.25" customHeight="1">
      <c r="A70" s="98">
        <v>44788</v>
      </c>
      <c r="B70" s="99">
        <v>140850</v>
      </c>
      <c r="C70" s="45" t="s">
        <v>249</v>
      </c>
      <c r="D70" s="45" t="s">
        <v>250</v>
      </c>
      <c r="E70" s="36" t="s">
        <v>199</v>
      </c>
      <c r="F70" s="36" t="s">
        <v>199</v>
      </c>
      <c r="G70" s="38">
        <v>950.16</v>
      </c>
      <c r="H70" s="35">
        <v>3750</v>
      </c>
    </row>
    <row r="71" spans="1:8" s="101" customFormat="1" ht="26.25" customHeight="1">
      <c r="A71" s="98">
        <v>44790</v>
      </c>
      <c r="B71" s="99" t="s">
        <v>273</v>
      </c>
      <c r="C71" s="45" t="s">
        <v>247</v>
      </c>
      <c r="D71" s="45" t="s">
        <v>248</v>
      </c>
      <c r="E71" s="36" t="s">
        <v>233</v>
      </c>
      <c r="F71" s="36" t="s">
        <v>20</v>
      </c>
      <c r="G71" s="38">
        <v>378.9</v>
      </c>
      <c r="H71" s="35">
        <v>3751</v>
      </c>
    </row>
    <row r="72" spans="1:8" s="101" customFormat="1" ht="26.25" customHeight="1">
      <c r="A72" s="105"/>
      <c r="B72" s="106"/>
      <c r="C72" s="107"/>
      <c r="D72" s="107"/>
      <c r="E72" s="108"/>
      <c r="F72" s="108"/>
      <c r="G72" s="46">
        <f>SUM(G38:G71)</f>
        <v>709702.48</v>
      </c>
      <c r="H72" s="35"/>
    </row>
    <row r="73" spans="1:8" s="101" customFormat="1" ht="43.5" customHeight="1">
      <c r="A73" s="109" t="s">
        <v>11</v>
      </c>
      <c r="B73" s="110" t="s">
        <v>12</v>
      </c>
      <c r="C73" s="44" t="s">
        <v>13</v>
      </c>
      <c r="D73" s="44"/>
      <c r="E73" s="111" t="s">
        <v>14</v>
      </c>
      <c r="F73" s="111"/>
      <c r="G73" s="44" t="s">
        <v>15</v>
      </c>
      <c r="H73" s="35"/>
    </row>
    <row r="74" spans="1:8" s="101" customFormat="1" ht="26.25" customHeight="1">
      <c r="A74" s="98">
        <v>44784</v>
      </c>
      <c r="B74" s="99">
        <v>222994</v>
      </c>
      <c r="C74" s="45" t="s">
        <v>274</v>
      </c>
      <c r="D74" s="45" t="s">
        <v>275</v>
      </c>
      <c r="E74" s="36" t="s">
        <v>199</v>
      </c>
      <c r="F74" s="36" t="s">
        <v>199</v>
      </c>
      <c r="G74" s="38">
        <v>1705.05</v>
      </c>
      <c r="H74" s="35">
        <v>3754</v>
      </c>
    </row>
    <row r="75" spans="1:11" ht="26.25" customHeight="1">
      <c r="A75" s="25">
        <v>44792</v>
      </c>
      <c r="B75" s="48">
        <v>756850</v>
      </c>
      <c r="C75" s="37" t="s">
        <v>234</v>
      </c>
      <c r="D75" s="37" t="s">
        <v>235</v>
      </c>
      <c r="E75" s="27" t="s">
        <v>199</v>
      </c>
      <c r="F75" s="27" t="s">
        <v>199</v>
      </c>
      <c r="G75" s="38">
        <v>303.6</v>
      </c>
      <c r="H75" s="5">
        <v>3762</v>
      </c>
      <c r="J75" s="50"/>
      <c r="K75" s="2"/>
    </row>
    <row r="76" spans="1:11" ht="26.25" customHeight="1">
      <c r="A76" s="25">
        <v>44792</v>
      </c>
      <c r="B76" s="48">
        <v>3653</v>
      </c>
      <c r="C76" s="37" t="s">
        <v>236</v>
      </c>
      <c r="D76" s="37" t="s">
        <v>200</v>
      </c>
      <c r="E76" s="36" t="s">
        <v>199</v>
      </c>
      <c r="F76" s="27" t="s">
        <v>199</v>
      </c>
      <c r="G76" s="38">
        <v>208</v>
      </c>
      <c r="H76" s="5">
        <v>3761</v>
      </c>
      <c r="J76" s="50"/>
      <c r="K76" s="2"/>
    </row>
    <row r="77" spans="1:11" ht="26.25" customHeight="1">
      <c r="A77" s="25">
        <v>44792</v>
      </c>
      <c r="B77" s="48">
        <v>3652</v>
      </c>
      <c r="C77" s="37" t="s">
        <v>236</v>
      </c>
      <c r="D77" s="37" t="s">
        <v>200</v>
      </c>
      <c r="E77" s="36" t="s">
        <v>199</v>
      </c>
      <c r="F77" s="27" t="s">
        <v>199</v>
      </c>
      <c r="G77" s="38">
        <v>587</v>
      </c>
      <c r="H77" s="5">
        <v>3760</v>
      </c>
      <c r="J77" s="50"/>
      <c r="K77" s="2"/>
    </row>
    <row r="78" spans="1:11" ht="26.25" customHeight="1">
      <c r="A78" s="25">
        <v>44796</v>
      </c>
      <c r="B78" s="48">
        <v>25562</v>
      </c>
      <c r="C78" s="37" t="s">
        <v>237</v>
      </c>
      <c r="D78" s="37" t="s">
        <v>238</v>
      </c>
      <c r="E78" s="36" t="s">
        <v>199</v>
      </c>
      <c r="F78" s="27" t="s">
        <v>199</v>
      </c>
      <c r="G78" s="38">
        <v>463</v>
      </c>
      <c r="H78" s="5">
        <v>3769</v>
      </c>
      <c r="J78" s="50"/>
      <c r="K78" s="2"/>
    </row>
    <row r="79" spans="1:11" ht="26.25" customHeight="1">
      <c r="A79" s="25">
        <v>44796</v>
      </c>
      <c r="B79" s="48">
        <v>3655</v>
      </c>
      <c r="C79" s="37" t="s">
        <v>236</v>
      </c>
      <c r="D79" s="37" t="s">
        <v>200</v>
      </c>
      <c r="E79" s="36" t="s">
        <v>199</v>
      </c>
      <c r="F79" s="27" t="s">
        <v>199</v>
      </c>
      <c r="G79" s="38">
        <v>405</v>
      </c>
      <c r="H79" s="5">
        <v>3770</v>
      </c>
      <c r="J79" s="50"/>
      <c r="K79" s="2"/>
    </row>
    <row r="80" spans="1:11" ht="26.25" customHeight="1">
      <c r="A80" s="25">
        <v>44798</v>
      </c>
      <c r="B80" s="48">
        <v>190476</v>
      </c>
      <c r="C80" s="37" t="s">
        <v>232</v>
      </c>
      <c r="D80" s="37" t="s">
        <v>212</v>
      </c>
      <c r="E80" s="27" t="s">
        <v>233</v>
      </c>
      <c r="F80" s="27" t="s">
        <v>20</v>
      </c>
      <c r="G80" s="38">
        <v>4528</v>
      </c>
      <c r="H80" s="5">
        <v>3771</v>
      </c>
      <c r="J80" s="50"/>
      <c r="K80" s="2"/>
    </row>
    <row r="81" spans="1:11" ht="26.25" customHeight="1">
      <c r="A81" s="25">
        <v>44798</v>
      </c>
      <c r="B81" s="48">
        <v>265409</v>
      </c>
      <c r="C81" s="37" t="s">
        <v>239</v>
      </c>
      <c r="D81" s="37" t="s">
        <v>201</v>
      </c>
      <c r="E81" s="27" t="s">
        <v>233</v>
      </c>
      <c r="F81" s="27" t="s">
        <v>20</v>
      </c>
      <c r="G81" s="38">
        <v>425</v>
      </c>
      <c r="H81" s="5">
        <v>3775</v>
      </c>
      <c r="J81" s="50"/>
      <c r="K81" s="2"/>
    </row>
    <row r="82" spans="1:11" ht="26.25" customHeight="1">
      <c r="A82" s="25">
        <v>44803</v>
      </c>
      <c r="B82" s="48">
        <v>410570</v>
      </c>
      <c r="C82" s="37" t="s">
        <v>197</v>
      </c>
      <c r="D82" s="37" t="s">
        <v>198</v>
      </c>
      <c r="E82" s="27" t="s">
        <v>233</v>
      </c>
      <c r="F82" s="27" t="s">
        <v>20</v>
      </c>
      <c r="G82" s="38">
        <v>2332</v>
      </c>
      <c r="H82" s="5">
        <v>3777</v>
      </c>
      <c r="J82" s="50"/>
      <c r="K82" s="2"/>
    </row>
    <row r="83" spans="1:8" ht="26.25" customHeight="1">
      <c r="A83" s="25">
        <v>44789</v>
      </c>
      <c r="B83" s="48">
        <v>217810</v>
      </c>
      <c r="C83" s="37" t="s">
        <v>276</v>
      </c>
      <c r="D83" s="37" t="s">
        <v>277</v>
      </c>
      <c r="E83" s="27" t="s">
        <v>91</v>
      </c>
      <c r="F83" s="27" t="s">
        <v>91</v>
      </c>
      <c r="G83" s="38">
        <v>537.4</v>
      </c>
      <c r="H83" s="5">
        <v>3746</v>
      </c>
    </row>
    <row r="84" spans="1:11" ht="26.25" customHeight="1">
      <c r="A84" s="25">
        <v>44804</v>
      </c>
      <c r="B84" s="48">
        <v>668</v>
      </c>
      <c r="C84" s="37" t="s">
        <v>278</v>
      </c>
      <c r="D84" s="37" t="s">
        <v>279</v>
      </c>
      <c r="E84" s="27" t="s">
        <v>91</v>
      </c>
      <c r="F84" s="27" t="s">
        <v>91</v>
      </c>
      <c r="G84" s="38">
        <v>1496.33</v>
      </c>
      <c r="H84" s="5">
        <v>39112</v>
      </c>
      <c r="J84" s="50"/>
      <c r="K84" s="2"/>
    </row>
    <row r="85" spans="1:11" ht="26.25" customHeight="1">
      <c r="A85" s="25">
        <v>44803</v>
      </c>
      <c r="B85" s="48">
        <v>283</v>
      </c>
      <c r="C85" s="37" t="s">
        <v>280</v>
      </c>
      <c r="D85" s="37" t="s">
        <v>281</v>
      </c>
      <c r="E85" s="27" t="s">
        <v>91</v>
      </c>
      <c r="F85" s="27" t="s">
        <v>91</v>
      </c>
      <c r="G85" s="38">
        <v>184.01</v>
      </c>
      <c r="H85" s="5">
        <v>37225</v>
      </c>
      <c r="J85" s="50"/>
      <c r="K85" s="2"/>
    </row>
    <row r="86" spans="1:11" ht="26.25" customHeight="1">
      <c r="A86" s="25">
        <v>44803</v>
      </c>
      <c r="B86" s="48">
        <v>285</v>
      </c>
      <c r="C86" s="37" t="s">
        <v>280</v>
      </c>
      <c r="D86" s="37" t="s">
        <v>281</v>
      </c>
      <c r="E86" s="27" t="s">
        <v>91</v>
      </c>
      <c r="F86" s="27" t="s">
        <v>91</v>
      </c>
      <c r="G86" s="38">
        <v>255.15</v>
      </c>
      <c r="H86" s="5">
        <v>37225</v>
      </c>
      <c r="J86" s="50"/>
      <c r="K86" s="2"/>
    </row>
    <row r="87" spans="1:11" ht="26.25" customHeight="1">
      <c r="A87" s="25">
        <v>44803</v>
      </c>
      <c r="B87" s="48">
        <v>287</v>
      </c>
      <c r="C87" s="37" t="s">
        <v>280</v>
      </c>
      <c r="D87" s="37" t="s">
        <v>281</v>
      </c>
      <c r="E87" s="27" t="s">
        <v>91</v>
      </c>
      <c r="F87" s="27" t="s">
        <v>91</v>
      </c>
      <c r="G87" s="38">
        <v>161.71</v>
      </c>
      <c r="H87" s="5">
        <v>37225</v>
      </c>
      <c r="J87" s="50"/>
      <c r="K87" s="2"/>
    </row>
    <row r="88" spans="1:11" ht="26.25" customHeight="1">
      <c r="A88" s="25">
        <v>44803</v>
      </c>
      <c r="B88" s="48">
        <v>289</v>
      </c>
      <c r="C88" s="37" t="s">
        <v>280</v>
      </c>
      <c r="D88" s="37" t="s">
        <v>281</v>
      </c>
      <c r="E88" s="27" t="s">
        <v>91</v>
      </c>
      <c r="F88" s="27" t="s">
        <v>91</v>
      </c>
      <c r="G88" s="38">
        <v>59.86</v>
      </c>
      <c r="H88" s="5">
        <v>37225</v>
      </c>
      <c r="J88" s="50"/>
      <c r="K88" s="2"/>
    </row>
    <row r="89" spans="1:11" ht="26.25" customHeight="1">
      <c r="A89" s="25">
        <v>44803</v>
      </c>
      <c r="B89" s="48">
        <v>291</v>
      </c>
      <c r="C89" s="37" t="s">
        <v>280</v>
      </c>
      <c r="D89" s="37" t="s">
        <v>281</v>
      </c>
      <c r="E89" s="27" t="s">
        <v>91</v>
      </c>
      <c r="F89" s="27" t="s">
        <v>91</v>
      </c>
      <c r="G89" s="38">
        <v>177.48</v>
      </c>
      <c r="H89" s="5">
        <v>37225</v>
      </c>
      <c r="J89" s="50"/>
      <c r="K89" s="2"/>
    </row>
    <row r="90" spans="1:11" ht="26.25" customHeight="1">
      <c r="A90" s="25">
        <v>44803</v>
      </c>
      <c r="B90" s="48">
        <v>293</v>
      </c>
      <c r="C90" s="37" t="s">
        <v>280</v>
      </c>
      <c r="D90" s="37" t="s">
        <v>281</v>
      </c>
      <c r="E90" s="27" t="s">
        <v>91</v>
      </c>
      <c r="F90" s="27" t="s">
        <v>91</v>
      </c>
      <c r="G90" s="38">
        <v>106.5</v>
      </c>
      <c r="H90" s="5">
        <v>37225</v>
      </c>
      <c r="J90" s="50"/>
      <c r="K90" s="2"/>
    </row>
    <row r="91" spans="1:11" ht="26.25" customHeight="1">
      <c r="A91" s="25">
        <v>44806</v>
      </c>
      <c r="B91" s="48">
        <v>295</v>
      </c>
      <c r="C91" s="37" t="s">
        <v>280</v>
      </c>
      <c r="D91" s="37" t="s">
        <v>281</v>
      </c>
      <c r="E91" s="27" t="s">
        <v>91</v>
      </c>
      <c r="F91" s="27" t="s">
        <v>91</v>
      </c>
      <c r="G91" s="38">
        <v>120.04</v>
      </c>
      <c r="H91" s="5">
        <v>37225</v>
      </c>
      <c r="J91" s="50"/>
      <c r="K91" s="2"/>
    </row>
    <row r="92" spans="1:11" ht="26.25" customHeight="1">
      <c r="A92" s="25">
        <v>44806</v>
      </c>
      <c r="B92" s="48">
        <v>297</v>
      </c>
      <c r="C92" s="37" t="s">
        <v>280</v>
      </c>
      <c r="D92" s="37" t="s">
        <v>281</v>
      </c>
      <c r="E92" s="27" t="s">
        <v>91</v>
      </c>
      <c r="F92" s="27" t="s">
        <v>91</v>
      </c>
      <c r="G92" s="38">
        <v>112.63</v>
      </c>
      <c r="H92" s="5">
        <v>37225</v>
      </c>
      <c r="J92" s="50"/>
      <c r="K92" s="2"/>
    </row>
    <row r="93" spans="1:11" ht="26.25" customHeight="1">
      <c r="A93" s="25">
        <v>44806</v>
      </c>
      <c r="B93" s="48">
        <v>299</v>
      </c>
      <c r="C93" s="37" t="s">
        <v>280</v>
      </c>
      <c r="D93" s="37" t="s">
        <v>281</v>
      </c>
      <c r="E93" s="27" t="s">
        <v>91</v>
      </c>
      <c r="F93" s="27" t="s">
        <v>91</v>
      </c>
      <c r="G93" s="38">
        <v>37.02</v>
      </c>
      <c r="H93" s="5">
        <v>37225</v>
      </c>
      <c r="J93" s="50"/>
      <c r="K93" s="2"/>
    </row>
    <row r="94" spans="1:8" ht="26.25" customHeight="1">
      <c r="A94" s="25">
        <v>44806</v>
      </c>
      <c r="B94" s="48">
        <v>301</v>
      </c>
      <c r="C94" s="37" t="s">
        <v>280</v>
      </c>
      <c r="D94" s="37" t="s">
        <v>281</v>
      </c>
      <c r="E94" s="27" t="s">
        <v>91</v>
      </c>
      <c r="F94" s="27" t="s">
        <v>91</v>
      </c>
      <c r="G94" s="38">
        <v>139</v>
      </c>
      <c r="H94" s="5">
        <v>37225</v>
      </c>
    </row>
    <row r="95" spans="1:8" ht="26.25" customHeight="1">
      <c r="A95" s="25">
        <v>44806</v>
      </c>
      <c r="B95" s="48">
        <v>303</v>
      </c>
      <c r="C95" s="37" t="s">
        <v>280</v>
      </c>
      <c r="D95" s="37" t="s">
        <v>281</v>
      </c>
      <c r="E95" s="27" t="s">
        <v>91</v>
      </c>
      <c r="F95" s="27" t="s">
        <v>91</v>
      </c>
      <c r="G95" s="8">
        <v>88.76</v>
      </c>
      <c r="H95" s="5">
        <v>37225</v>
      </c>
    </row>
    <row r="96" spans="1:8" ht="26.25" customHeight="1">
      <c r="A96" s="25">
        <v>44806</v>
      </c>
      <c r="B96" s="48">
        <v>305</v>
      </c>
      <c r="C96" s="37" t="s">
        <v>280</v>
      </c>
      <c r="D96" s="37" t="s">
        <v>281</v>
      </c>
      <c r="E96" s="27" t="s">
        <v>91</v>
      </c>
      <c r="F96" s="27" t="s">
        <v>91</v>
      </c>
      <c r="G96" s="8">
        <v>48</v>
      </c>
      <c r="H96" s="5">
        <v>37225</v>
      </c>
    </row>
    <row r="97" spans="1:8" ht="26.25" customHeight="1">
      <c r="A97" s="25">
        <v>44803</v>
      </c>
      <c r="B97" s="48">
        <v>281</v>
      </c>
      <c r="C97" s="37" t="s">
        <v>280</v>
      </c>
      <c r="D97" s="37" t="s">
        <v>281</v>
      </c>
      <c r="E97" s="27" t="s">
        <v>91</v>
      </c>
      <c r="F97" s="27" t="s">
        <v>91</v>
      </c>
      <c r="G97" s="8">
        <v>72.19</v>
      </c>
      <c r="H97" s="5">
        <v>37225</v>
      </c>
    </row>
    <row r="98" spans="1:8" ht="26.25" customHeight="1">
      <c r="A98" s="25">
        <v>44785</v>
      </c>
      <c r="B98" s="48">
        <v>217734</v>
      </c>
      <c r="C98" s="37" t="s">
        <v>276</v>
      </c>
      <c r="D98" s="37" t="s">
        <v>277</v>
      </c>
      <c r="E98" s="27" t="s">
        <v>91</v>
      </c>
      <c r="F98" s="27" t="s">
        <v>91</v>
      </c>
      <c r="G98" s="8">
        <v>1089.06</v>
      </c>
      <c r="H98" s="5">
        <v>3715</v>
      </c>
    </row>
    <row r="99" spans="1:8" ht="26.25" customHeight="1">
      <c r="A99" s="25">
        <v>44781</v>
      </c>
      <c r="B99" s="48">
        <v>234758</v>
      </c>
      <c r="C99" s="37" t="s">
        <v>266</v>
      </c>
      <c r="D99" s="37" t="s">
        <v>267</v>
      </c>
      <c r="E99" s="27" t="s">
        <v>91</v>
      </c>
      <c r="F99" s="27" t="s">
        <v>91</v>
      </c>
      <c r="G99" s="8">
        <v>828</v>
      </c>
      <c r="H99" s="5">
        <v>3700</v>
      </c>
    </row>
    <row r="100" spans="1:8" ht="26.25" customHeight="1">
      <c r="A100" s="25">
        <v>44797</v>
      </c>
      <c r="B100" s="48">
        <v>36</v>
      </c>
      <c r="C100" s="37" t="s">
        <v>282</v>
      </c>
      <c r="D100" s="37" t="s">
        <v>204</v>
      </c>
      <c r="E100" s="27" t="s">
        <v>91</v>
      </c>
      <c r="F100" s="27" t="s">
        <v>91</v>
      </c>
      <c r="G100" s="8">
        <v>1032.84</v>
      </c>
      <c r="H100" s="5">
        <v>3701</v>
      </c>
    </row>
    <row r="101" spans="1:8" ht="26.25" customHeight="1">
      <c r="A101" s="25">
        <v>44798</v>
      </c>
      <c r="B101" s="48">
        <v>37</v>
      </c>
      <c r="C101" s="37" t="s">
        <v>282</v>
      </c>
      <c r="D101" s="37" t="s">
        <v>204</v>
      </c>
      <c r="E101" s="27" t="s">
        <v>91</v>
      </c>
      <c r="F101" s="27" t="s">
        <v>91</v>
      </c>
      <c r="G101" s="8">
        <v>202.86</v>
      </c>
      <c r="H101" s="5">
        <v>3702</v>
      </c>
    </row>
    <row r="102" spans="1:8" ht="26.25" customHeight="1">
      <c r="A102" s="25">
        <v>44798</v>
      </c>
      <c r="B102" s="48">
        <v>419333</v>
      </c>
      <c r="C102" s="37" t="s">
        <v>283</v>
      </c>
      <c r="D102" s="37" t="s">
        <v>222</v>
      </c>
      <c r="E102" s="27" t="s">
        <v>91</v>
      </c>
      <c r="F102" s="27" t="s">
        <v>91</v>
      </c>
      <c r="G102" s="8">
        <v>507</v>
      </c>
      <c r="H102" s="5">
        <v>3703</v>
      </c>
    </row>
    <row r="103" spans="1:8" ht="26.25" customHeight="1">
      <c r="A103" s="25">
        <v>44778</v>
      </c>
      <c r="B103" s="48">
        <v>42690</v>
      </c>
      <c r="C103" s="37" t="s">
        <v>284</v>
      </c>
      <c r="D103" s="37" t="s">
        <v>285</v>
      </c>
      <c r="E103" s="27" t="s">
        <v>91</v>
      </c>
      <c r="F103" s="27" t="s">
        <v>91</v>
      </c>
      <c r="G103" s="8">
        <v>38.21</v>
      </c>
      <c r="H103" s="5">
        <v>39112</v>
      </c>
    </row>
    <row r="104" spans="1:8" ht="26.25" customHeight="1">
      <c r="A104" s="25">
        <v>44781</v>
      </c>
      <c r="B104" s="48">
        <v>42704</v>
      </c>
      <c r="C104" s="37" t="s">
        <v>284</v>
      </c>
      <c r="D104" s="37" t="s">
        <v>285</v>
      </c>
      <c r="E104" s="27" t="s">
        <v>91</v>
      </c>
      <c r="F104" s="27" t="s">
        <v>91</v>
      </c>
      <c r="G104" s="8">
        <v>100.86</v>
      </c>
      <c r="H104" s="5">
        <v>39112</v>
      </c>
    </row>
    <row r="105" spans="1:8" ht="26.25" customHeight="1">
      <c r="A105" s="25">
        <v>44781</v>
      </c>
      <c r="B105" s="48">
        <v>42707</v>
      </c>
      <c r="C105" s="37" t="s">
        <v>284</v>
      </c>
      <c r="D105" s="37" t="s">
        <v>285</v>
      </c>
      <c r="E105" s="27" t="s">
        <v>91</v>
      </c>
      <c r="F105" s="27" t="s">
        <v>91</v>
      </c>
      <c r="G105" s="8">
        <v>205.2</v>
      </c>
      <c r="H105" s="5">
        <v>39112</v>
      </c>
    </row>
    <row r="106" spans="1:8" ht="26.25" customHeight="1">
      <c r="A106" s="39"/>
      <c r="B106" s="29"/>
      <c r="C106" s="30"/>
      <c r="D106" s="30"/>
      <c r="E106" s="31"/>
      <c r="F106" s="31"/>
      <c r="G106" s="46">
        <f>SUM(G72:G105)</f>
        <v>728259.2399999999</v>
      </c>
      <c r="H106" s="5"/>
    </row>
    <row r="107" spans="1:8" ht="45.75" customHeight="1">
      <c r="A107" s="43" t="s">
        <v>11</v>
      </c>
      <c r="B107" s="32" t="s">
        <v>12</v>
      </c>
      <c r="C107" s="6" t="s">
        <v>13</v>
      </c>
      <c r="D107" s="6"/>
      <c r="E107" s="26" t="s">
        <v>14</v>
      </c>
      <c r="F107" s="26"/>
      <c r="G107" s="44" t="s">
        <v>15</v>
      </c>
      <c r="H107" s="5"/>
    </row>
    <row r="108" spans="1:8" ht="26.25" customHeight="1">
      <c r="A108" s="25">
        <v>44783</v>
      </c>
      <c r="B108" s="48">
        <v>42729</v>
      </c>
      <c r="C108" s="37" t="s">
        <v>284</v>
      </c>
      <c r="D108" s="37" t="s">
        <v>285</v>
      </c>
      <c r="E108" s="27" t="s">
        <v>91</v>
      </c>
      <c r="F108" s="27" t="s">
        <v>91</v>
      </c>
      <c r="G108" s="8">
        <v>43.02</v>
      </c>
      <c r="H108" s="5">
        <v>39112</v>
      </c>
    </row>
    <row r="109" spans="1:8" ht="26.25" customHeight="1">
      <c r="A109" s="25">
        <v>44783</v>
      </c>
      <c r="B109" s="48">
        <v>42738</v>
      </c>
      <c r="C109" s="37" t="s">
        <v>284</v>
      </c>
      <c r="D109" s="37" t="s">
        <v>285</v>
      </c>
      <c r="E109" s="27" t="s">
        <v>91</v>
      </c>
      <c r="F109" s="27" t="s">
        <v>91</v>
      </c>
      <c r="G109" s="8">
        <v>1035.16</v>
      </c>
      <c r="H109" s="5">
        <v>39112</v>
      </c>
    </row>
    <row r="110" spans="1:8" ht="26.25" customHeight="1">
      <c r="A110" s="25">
        <v>44783</v>
      </c>
      <c r="B110" s="48">
        <v>42730</v>
      </c>
      <c r="C110" s="37" t="s">
        <v>284</v>
      </c>
      <c r="D110" s="37" t="s">
        <v>285</v>
      </c>
      <c r="E110" s="27" t="s">
        <v>91</v>
      </c>
      <c r="F110" s="27" t="s">
        <v>91</v>
      </c>
      <c r="G110" s="8">
        <v>524.51</v>
      </c>
      <c r="H110" s="5">
        <v>39112</v>
      </c>
    </row>
    <row r="111" spans="1:8" ht="26.25" customHeight="1">
      <c r="A111" s="25">
        <v>44783</v>
      </c>
      <c r="B111" s="48">
        <v>42740</v>
      </c>
      <c r="C111" s="37" t="s">
        <v>284</v>
      </c>
      <c r="D111" s="37" t="s">
        <v>285</v>
      </c>
      <c r="E111" s="27" t="s">
        <v>91</v>
      </c>
      <c r="F111" s="27" t="s">
        <v>91</v>
      </c>
      <c r="G111" s="8">
        <v>3665.49</v>
      </c>
      <c r="H111" s="5">
        <v>39112</v>
      </c>
    </row>
    <row r="112" spans="1:8" ht="26.25" customHeight="1">
      <c r="A112" s="25">
        <v>44785</v>
      </c>
      <c r="B112" s="48">
        <v>42775</v>
      </c>
      <c r="C112" s="37" t="s">
        <v>284</v>
      </c>
      <c r="D112" s="37" t="s">
        <v>285</v>
      </c>
      <c r="E112" s="27" t="s">
        <v>91</v>
      </c>
      <c r="F112" s="27" t="s">
        <v>91</v>
      </c>
      <c r="G112" s="8">
        <v>68.15</v>
      </c>
      <c r="H112" s="5">
        <v>39112</v>
      </c>
    </row>
    <row r="113" spans="1:8" ht="26.25" customHeight="1">
      <c r="A113" s="25">
        <v>44788</v>
      </c>
      <c r="B113" s="48">
        <v>42803</v>
      </c>
      <c r="C113" s="37" t="s">
        <v>284</v>
      </c>
      <c r="D113" s="37" t="s">
        <v>285</v>
      </c>
      <c r="E113" s="27" t="s">
        <v>91</v>
      </c>
      <c r="F113" s="27" t="s">
        <v>91</v>
      </c>
      <c r="G113" s="8">
        <v>84.7</v>
      </c>
      <c r="H113" s="5">
        <v>39112</v>
      </c>
    </row>
    <row r="114" spans="1:8" ht="26.25" customHeight="1">
      <c r="A114" s="25">
        <v>44788</v>
      </c>
      <c r="B114" s="48">
        <v>42799</v>
      </c>
      <c r="C114" s="37" t="s">
        <v>284</v>
      </c>
      <c r="D114" s="37" t="s">
        <v>285</v>
      </c>
      <c r="E114" s="27" t="s">
        <v>91</v>
      </c>
      <c r="F114" s="27" t="s">
        <v>91</v>
      </c>
      <c r="G114" s="8">
        <v>22.03</v>
      </c>
      <c r="H114" s="5">
        <v>39112</v>
      </c>
    </row>
    <row r="115" spans="1:8" ht="26.25" customHeight="1">
      <c r="A115" s="25">
        <v>44790</v>
      </c>
      <c r="B115" s="48">
        <v>42830</v>
      </c>
      <c r="C115" s="37" t="s">
        <v>284</v>
      </c>
      <c r="D115" s="37" t="s">
        <v>285</v>
      </c>
      <c r="E115" s="27" t="s">
        <v>91</v>
      </c>
      <c r="F115" s="27" t="s">
        <v>91</v>
      </c>
      <c r="G115" s="8">
        <v>39.21</v>
      </c>
      <c r="H115" s="5">
        <v>39112</v>
      </c>
    </row>
    <row r="116" spans="1:8" ht="26.25" customHeight="1">
      <c r="A116" s="25">
        <v>44792</v>
      </c>
      <c r="B116" s="48">
        <v>42852</v>
      </c>
      <c r="C116" s="37" t="s">
        <v>284</v>
      </c>
      <c r="D116" s="37" t="s">
        <v>285</v>
      </c>
      <c r="E116" s="27" t="s">
        <v>91</v>
      </c>
      <c r="F116" s="27" t="s">
        <v>91</v>
      </c>
      <c r="G116" s="8">
        <v>157.57</v>
      </c>
      <c r="H116" s="5">
        <v>39112</v>
      </c>
    </row>
    <row r="117" spans="1:8" ht="26.25" customHeight="1">
      <c r="A117" s="25">
        <v>44795</v>
      </c>
      <c r="B117" s="48">
        <v>42867</v>
      </c>
      <c r="C117" s="37" t="s">
        <v>284</v>
      </c>
      <c r="D117" s="37" t="s">
        <v>285</v>
      </c>
      <c r="E117" s="27" t="s">
        <v>91</v>
      </c>
      <c r="F117" s="27" t="s">
        <v>91</v>
      </c>
      <c r="G117" s="8">
        <v>39.94</v>
      </c>
      <c r="H117" s="5">
        <v>39112</v>
      </c>
    </row>
    <row r="118" spans="1:8" ht="26.25" customHeight="1">
      <c r="A118" s="25">
        <v>44797</v>
      </c>
      <c r="B118" s="48">
        <v>42893</v>
      </c>
      <c r="C118" s="37" t="s">
        <v>284</v>
      </c>
      <c r="D118" s="37" t="s">
        <v>285</v>
      </c>
      <c r="E118" s="27" t="s">
        <v>91</v>
      </c>
      <c r="F118" s="27" t="s">
        <v>91</v>
      </c>
      <c r="G118" s="8">
        <v>84.15</v>
      </c>
      <c r="H118" s="5">
        <v>39112</v>
      </c>
    </row>
    <row r="119" spans="1:8" ht="26.25" customHeight="1">
      <c r="A119" s="25">
        <v>44796</v>
      </c>
      <c r="B119" s="48">
        <v>42889</v>
      </c>
      <c r="C119" s="37" t="s">
        <v>284</v>
      </c>
      <c r="D119" s="37" t="s">
        <v>285</v>
      </c>
      <c r="E119" s="27" t="s">
        <v>91</v>
      </c>
      <c r="F119" s="27" t="s">
        <v>91</v>
      </c>
      <c r="G119" s="8">
        <v>2302.86</v>
      </c>
      <c r="H119" s="5">
        <v>39112</v>
      </c>
    </row>
    <row r="120" spans="1:8" ht="26.25" customHeight="1">
      <c r="A120" s="25">
        <v>44799</v>
      </c>
      <c r="B120" s="48">
        <v>42923</v>
      </c>
      <c r="C120" s="37" t="s">
        <v>284</v>
      </c>
      <c r="D120" s="37" t="s">
        <v>285</v>
      </c>
      <c r="E120" s="27" t="s">
        <v>91</v>
      </c>
      <c r="F120" s="27" t="s">
        <v>91</v>
      </c>
      <c r="G120" s="8">
        <v>55.12</v>
      </c>
      <c r="H120" s="5">
        <v>39112</v>
      </c>
    </row>
    <row r="121" spans="1:8" ht="26.25" customHeight="1">
      <c r="A121" s="25">
        <v>44802</v>
      </c>
      <c r="B121" s="48">
        <v>42937</v>
      </c>
      <c r="C121" s="37" t="s">
        <v>284</v>
      </c>
      <c r="D121" s="37" t="s">
        <v>285</v>
      </c>
      <c r="E121" s="27" t="s">
        <v>91</v>
      </c>
      <c r="F121" s="27" t="s">
        <v>91</v>
      </c>
      <c r="G121" s="8">
        <v>192.69</v>
      </c>
      <c r="H121" s="5">
        <v>39112</v>
      </c>
    </row>
    <row r="122" spans="1:8" ht="26.25" customHeight="1">
      <c r="A122" s="25">
        <v>44804</v>
      </c>
      <c r="B122" s="48">
        <v>42965</v>
      </c>
      <c r="C122" s="37" t="s">
        <v>284</v>
      </c>
      <c r="D122" s="37" t="s">
        <v>285</v>
      </c>
      <c r="E122" s="27" t="s">
        <v>91</v>
      </c>
      <c r="F122" s="27" t="s">
        <v>91</v>
      </c>
      <c r="G122" s="8">
        <v>6.9</v>
      </c>
      <c r="H122" s="5">
        <v>39112</v>
      </c>
    </row>
    <row r="123" spans="1:8" ht="26.25" customHeight="1">
      <c r="A123" s="25">
        <v>44804</v>
      </c>
      <c r="B123" s="48">
        <v>42961</v>
      </c>
      <c r="C123" s="37" t="s">
        <v>284</v>
      </c>
      <c r="D123" s="37" t="s">
        <v>285</v>
      </c>
      <c r="E123" s="27" t="s">
        <v>91</v>
      </c>
      <c r="F123" s="27" t="s">
        <v>91</v>
      </c>
      <c r="G123" s="8">
        <v>58.79</v>
      </c>
      <c r="H123" s="5">
        <v>39112</v>
      </c>
    </row>
    <row r="124" spans="1:8" ht="26.25" customHeight="1">
      <c r="A124" s="25">
        <v>44810</v>
      </c>
      <c r="B124" s="48">
        <v>38</v>
      </c>
      <c r="C124" s="37" t="s">
        <v>240</v>
      </c>
      <c r="D124" s="37" t="s">
        <v>204</v>
      </c>
      <c r="E124" s="27" t="s">
        <v>91</v>
      </c>
      <c r="F124" s="27" t="s">
        <v>91</v>
      </c>
      <c r="G124" s="8">
        <v>719.7</v>
      </c>
      <c r="H124" s="5">
        <v>3759</v>
      </c>
    </row>
    <row r="125" spans="1:8" ht="26.25" customHeight="1">
      <c r="A125" s="25">
        <v>44805</v>
      </c>
      <c r="B125" s="48">
        <v>1351</v>
      </c>
      <c r="C125" s="37" t="s">
        <v>202</v>
      </c>
      <c r="D125" s="37" t="s">
        <v>203</v>
      </c>
      <c r="E125" s="27" t="s">
        <v>91</v>
      </c>
      <c r="F125" s="27" t="s">
        <v>91</v>
      </c>
      <c r="G125" s="8">
        <v>164.63</v>
      </c>
      <c r="H125" s="5">
        <v>3758</v>
      </c>
    </row>
    <row r="126" spans="1:8" ht="26.25" customHeight="1">
      <c r="A126" s="25">
        <v>44812</v>
      </c>
      <c r="B126" s="48">
        <v>421410</v>
      </c>
      <c r="C126" s="37" t="s">
        <v>305</v>
      </c>
      <c r="D126" s="37" t="s">
        <v>222</v>
      </c>
      <c r="E126" s="27" t="s">
        <v>91</v>
      </c>
      <c r="F126" s="27" t="s">
        <v>91</v>
      </c>
      <c r="G126" s="8">
        <v>860.08</v>
      </c>
      <c r="H126" s="5">
        <v>154859</v>
      </c>
    </row>
    <row r="127" spans="1:8" ht="26.25" customHeight="1">
      <c r="A127" s="25">
        <v>44817</v>
      </c>
      <c r="B127" s="48">
        <v>422285</v>
      </c>
      <c r="C127" s="37" t="s">
        <v>305</v>
      </c>
      <c r="D127" s="37" t="s">
        <v>222</v>
      </c>
      <c r="E127" s="27" t="s">
        <v>91</v>
      </c>
      <c r="F127" s="27" t="s">
        <v>91</v>
      </c>
      <c r="G127" s="8">
        <v>413.86</v>
      </c>
      <c r="H127" s="5">
        <v>3774</v>
      </c>
    </row>
    <row r="128" spans="1:8" ht="26.25" customHeight="1">
      <c r="A128" s="25">
        <v>44804</v>
      </c>
      <c r="B128" s="48">
        <v>7266</v>
      </c>
      <c r="C128" s="37" t="s">
        <v>116</v>
      </c>
      <c r="D128" s="37" t="s">
        <v>117</v>
      </c>
      <c r="E128" s="27" t="s">
        <v>91</v>
      </c>
      <c r="F128" s="27" t="s">
        <v>91</v>
      </c>
      <c r="G128" s="38">
        <v>243.8</v>
      </c>
      <c r="H128" s="5">
        <v>3767</v>
      </c>
    </row>
    <row r="129" spans="1:8" ht="26.25" customHeight="1">
      <c r="A129" s="25">
        <v>44785</v>
      </c>
      <c r="B129" s="48">
        <v>116</v>
      </c>
      <c r="C129" s="37" t="s">
        <v>286</v>
      </c>
      <c r="D129" s="37" t="s">
        <v>287</v>
      </c>
      <c r="E129" s="27" t="s">
        <v>288</v>
      </c>
      <c r="F129" s="27" t="s">
        <v>25</v>
      </c>
      <c r="G129" s="38">
        <v>826.1</v>
      </c>
      <c r="H129" s="5">
        <v>391539</v>
      </c>
    </row>
    <row r="130" spans="1:8" ht="26.25" customHeight="1">
      <c r="A130" s="25">
        <v>44785</v>
      </c>
      <c r="B130" s="48">
        <v>4503255</v>
      </c>
      <c r="C130" s="37" t="s">
        <v>289</v>
      </c>
      <c r="D130" s="37" t="s">
        <v>290</v>
      </c>
      <c r="E130" s="27" t="s">
        <v>205</v>
      </c>
      <c r="F130" s="27" t="s">
        <v>25</v>
      </c>
      <c r="G130" s="38">
        <v>5774.4</v>
      </c>
      <c r="H130" s="5">
        <v>3717</v>
      </c>
    </row>
    <row r="131" spans="1:8" ht="26.25" customHeight="1">
      <c r="A131" s="25">
        <v>44786</v>
      </c>
      <c r="B131" s="48">
        <v>6329580</v>
      </c>
      <c r="C131" s="37" t="s">
        <v>291</v>
      </c>
      <c r="D131" s="37" t="s">
        <v>292</v>
      </c>
      <c r="E131" s="27" t="s">
        <v>295</v>
      </c>
      <c r="F131" s="27" t="s">
        <v>25</v>
      </c>
      <c r="G131" s="38">
        <v>2563.11</v>
      </c>
      <c r="H131" s="5">
        <v>3738</v>
      </c>
    </row>
    <row r="132" spans="1:8" ht="26.25" customHeight="1">
      <c r="A132" s="25">
        <v>44788</v>
      </c>
      <c r="B132" s="48">
        <v>3321</v>
      </c>
      <c r="C132" s="37" t="s">
        <v>293</v>
      </c>
      <c r="D132" s="37" t="s">
        <v>294</v>
      </c>
      <c r="E132" s="27" t="s">
        <v>296</v>
      </c>
      <c r="F132" s="27" t="s">
        <v>25</v>
      </c>
      <c r="G132" s="38">
        <v>713</v>
      </c>
      <c r="H132" s="5">
        <v>3739</v>
      </c>
    </row>
    <row r="133" spans="1:8" ht="26.25" customHeight="1">
      <c r="A133" s="25">
        <v>44788</v>
      </c>
      <c r="B133" s="48">
        <v>173931</v>
      </c>
      <c r="C133" s="37" t="s">
        <v>297</v>
      </c>
      <c r="D133" s="37" t="s">
        <v>206</v>
      </c>
      <c r="E133" s="27" t="s">
        <v>205</v>
      </c>
      <c r="F133" s="27" t="s">
        <v>25</v>
      </c>
      <c r="G133" s="38">
        <v>3226</v>
      </c>
      <c r="H133" s="5">
        <v>3741</v>
      </c>
    </row>
    <row r="134" spans="1:8" ht="26.25" customHeight="1">
      <c r="A134" s="25">
        <v>44790</v>
      </c>
      <c r="B134" s="27">
        <v>3339</v>
      </c>
      <c r="C134" s="37" t="s">
        <v>298</v>
      </c>
      <c r="D134" s="37" t="s">
        <v>299</v>
      </c>
      <c r="E134" s="27" t="s">
        <v>205</v>
      </c>
      <c r="F134" s="27" t="s">
        <v>25</v>
      </c>
      <c r="G134" s="38">
        <v>4193.2</v>
      </c>
      <c r="H134" s="5">
        <v>3745</v>
      </c>
    </row>
    <row r="135" spans="1:8" ht="26.25" customHeight="1">
      <c r="A135" s="25">
        <v>44789</v>
      </c>
      <c r="B135" s="48">
        <v>311682</v>
      </c>
      <c r="C135" s="37" t="s">
        <v>300</v>
      </c>
      <c r="D135" s="37" t="s">
        <v>301</v>
      </c>
      <c r="E135" s="27" t="s">
        <v>295</v>
      </c>
      <c r="F135" s="27" t="s">
        <v>25</v>
      </c>
      <c r="G135" s="38">
        <v>562.5</v>
      </c>
      <c r="H135" s="5">
        <v>3747</v>
      </c>
    </row>
    <row r="136" spans="1:8" ht="26.25" customHeight="1">
      <c r="A136" s="25">
        <v>44788</v>
      </c>
      <c r="B136" s="48">
        <v>1534239</v>
      </c>
      <c r="C136" s="37" t="s">
        <v>302</v>
      </c>
      <c r="D136" s="37" t="s">
        <v>303</v>
      </c>
      <c r="E136" s="27" t="s">
        <v>205</v>
      </c>
      <c r="F136" s="27" t="s">
        <v>25</v>
      </c>
      <c r="G136" s="38">
        <v>3317.17</v>
      </c>
      <c r="H136" s="5">
        <v>3733</v>
      </c>
    </row>
    <row r="137" spans="1:8" ht="26.25" customHeight="1">
      <c r="A137" s="25">
        <v>44803</v>
      </c>
      <c r="B137" s="48">
        <v>175108</v>
      </c>
      <c r="C137" s="37" t="s">
        <v>297</v>
      </c>
      <c r="D137" s="37" t="s">
        <v>206</v>
      </c>
      <c r="E137" s="27" t="s">
        <v>205</v>
      </c>
      <c r="F137" s="27" t="s">
        <v>25</v>
      </c>
      <c r="G137" s="38">
        <v>3013.72</v>
      </c>
      <c r="H137" s="5">
        <v>3776</v>
      </c>
    </row>
    <row r="138" spans="1:8" ht="26.25" customHeight="1">
      <c r="A138" s="25">
        <v>44814</v>
      </c>
      <c r="B138" s="48">
        <v>110</v>
      </c>
      <c r="C138" s="37" t="s">
        <v>118</v>
      </c>
      <c r="D138" s="37" t="s">
        <v>119</v>
      </c>
      <c r="E138" s="27" t="s">
        <v>120</v>
      </c>
      <c r="F138" s="27" t="s">
        <v>121</v>
      </c>
      <c r="G138" s="38">
        <v>23462.5</v>
      </c>
      <c r="H138" s="5">
        <v>39115</v>
      </c>
    </row>
    <row r="139" spans="1:8" ht="26.25" customHeight="1">
      <c r="A139" s="25">
        <v>44804</v>
      </c>
      <c r="B139" s="48" t="s">
        <v>100</v>
      </c>
      <c r="C139" s="37" t="s">
        <v>183</v>
      </c>
      <c r="D139" s="37" t="s">
        <v>18</v>
      </c>
      <c r="E139" s="27" t="s">
        <v>120</v>
      </c>
      <c r="F139" s="27" t="s">
        <v>121</v>
      </c>
      <c r="G139" s="8">
        <v>1162.5</v>
      </c>
      <c r="H139" s="5">
        <v>5306732</v>
      </c>
    </row>
    <row r="140" spans="1:11" ht="24.75" customHeight="1">
      <c r="A140" s="39"/>
      <c r="B140" s="29"/>
      <c r="C140" s="30"/>
      <c r="D140" s="30"/>
      <c r="E140" s="31"/>
      <c r="F140" s="31"/>
      <c r="G140" s="46">
        <f>SUM(G106:G139)</f>
        <v>787855.7999999997</v>
      </c>
      <c r="H140" s="5"/>
      <c r="K140" s="52"/>
    </row>
    <row r="141" spans="1:11" ht="48" customHeight="1">
      <c r="A141" s="43" t="s">
        <v>11</v>
      </c>
      <c r="B141" s="32" t="s">
        <v>12</v>
      </c>
      <c r="C141" s="6" t="s">
        <v>13</v>
      </c>
      <c r="D141" s="6"/>
      <c r="E141" s="26" t="s">
        <v>14</v>
      </c>
      <c r="F141" s="26"/>
      <c r="G141" s="44" t="s">
        <v>15</v>
      </c>
      <c r="H141" s="5"/>
      <c r="K141" s="52"/>
    </row>
    <row r="142" spans="1:8" ht="26.25" customHeight="1">
      <c r="A142" s="25">
        <v>44804</v>
      </c>
      <c r="B142" s="48" t="s">
        <v>100</v>
      </c>
      <c r="C142" s="37" t="s">
        <v>183</v>
      </c>
      <c r="D142" s="37" t="s">
        <v>18</v>
      </c>
      <c r="E142" s="27" t="s">
        <v>120</v>
      </c>
      <c r="F142" s="27" t="s">
        <v>121</v>
      </c>
      <c r="G142" s="8">
        <v>375</v>
      </c>
      <c r="H142" s="5">
        <v>5307407</v>
      </c>
    </row>
    <row r="143" spans="1:8" ht="26.25" customHeight="1">
      <c r="A143" s="25">
        <v>44817</v>
      </c>
      <c r="B143" s="48">
        <v>276</v>
      </c>
      <c r="C143" s="37" t="s">
        <v>122</v>
      </c>
      <c r="D143" s="37" t="s">
        <v>123</v>
      </c>
      <c r="E143" s="27" t="s">
        <v>121</v>
      </c>
      <c r="F143" s="27" t="s">
        <v>121</v>
      </c>
      <c r="G143" s="38">
        <v>272258.85</v>
      </c>
      <c r="H143" s="5">
        <v>39115</v>
      </c>
    </row>
    <row r="144" spans="1:8" ht="26.25" customHeight="1">
      <c r="A144" s="25">
        <v>44804</v>
      </c>
      <c r="B144" s="48" t="s">
        <v>100</v>
      </c>
      <c r="C144" s="37" t="s">
        <v>183</v>
      </c>
      <c r="D144" s="37" t="s">
        <v>18</v>
      </c>
      <c r="E144" s="27" t="s">
        <v>121</v>
      </c>
      <c r="F144" s="27" t="s">
        <v>121</v>
      </c>
      <c r="G144" s="8">
        <v>4351.5</v>
      </c>
      <c r="H144" s="5">
        <v>5302436</v>
      </c>
    </row>
    <row r="145" spans="1:8" ht="26.25" customHeight="1">
      <c r="A145" s="25">
        <v>44804</v>
      </c>
      <c r="B145" s="48" t="s">
        <v>100</v>
      </c>
      <c r="C145" s="37" t="s">
        <v>183</v>
      </c>
      <c r="D145" s="37" t="s">
        <v>18</v>
      </c>
      <c r="E145" s="27" t="s">
        <v>121</v>
      </c>
      <c r="F145" s="27" t="s">
        <v>121</v>
      </c>
      <c r="G145" s="8">
        <v>13489.65</v>
      </c>
      <c r="H145" s="5">
        <v>5307463</v>
      </c>
    </row>
    <row r="146" spans="1:8" ht="26.25" customHeight="1">
      <c r="A146" s="25">
        <v>44813</v>
      </c>
      <c r="B146" s="48">
        <v>271</v>
      </c>
      <c r="C146" s="37" t="s">
        <v>122</v>
      </c>
      <c r="D146" s="37" t="s">
        <v>123</v>
      </c>
      <c r="E146" s="27" t="s">
        <v>121</v>
      </c>
      <c r="F146" s="27" t="s">
        <v>121</v>
      </c>
      <c r="G146" s="38">
        <v>87855.41</v>
      </c>
      <c r="H146" s="5">
        <v>39115</v>
      </c>
    </row>
    <row r="147" spans="1:8" ht="26.25" customHeight="1">
      <c r="A147" s="25">
        <v>44804</v>
      </c>
      <c r="B147" s="48" t="s">
        <v>100</v>
      </c>
      <c r="C147" s="37" t="s">
        <v>183</v>
      </c>
      <c r="D147" s="37" t="s">
        <v>18</v>
      </c>
      <c r="E147" s="27" t="s">
        <v>121</v>
      </c>
      <c r="F147" s="27" t="s">
        <v>121</v>
      </c>
      <c r="G147" s="8">
        <v>1376.8</v>
      </c>
      <c r="H147" s="5">
        <v>5303635</v>
      </c>
    </row>
    <row r="148" spans="1:8" ht="26.25" customHeight="1">
      <c r="A148" s="25">
        <v>44804</v>
      </c>
      <c r="B148" s="48" t="s">
        <v>100</v>
      </c>
      <c r="C148" s="37" t="s">
        <v>183</v>
      </c>
      <c r="D148" s="37" t="s">
        <v>18</v>
      </c>
      <c r="E148" s="27" t="s">
        <v>121</v>
      </c>
      <c r="F148" s="27" t="s">
        <v>121</v>
      </c>
      <c r="G148" s="8">
        <v>4268.08</v>
      </c>
      <c r="H148" s="5">
        <v>5306672</v>
      </c>
    </row>
    <row r="149" spans="1:8" ht="26.25" customHeight="1">
      <c r="A149" s="25">
        <v>44813</v>
      </c>
      <c r="B149" s="48">
        <v>272</v>
      </c>
      <c r="C149" s="37" t="s">
        <v>122</v>
      </c>
      <c r="D149" s="37" t="s">
        <v>123</v>
      </c>
      <c r="E149" s="27" t="s">
        <v>121</v>
      </c>
      <c r="F149" s="27" t="s">
        <v>121</v>
      </c>
      <c r="G149" s="38">
        <v>27391.38</v>
      </c>
      <c r="H149" s="5">
        <v>39115</v>
      </c>
    </row>
    <row r="150" spans="1:8" ht="26.25" customHeight="1">
      <c r="A150" s="25">
        <v>44804</v>
      </c>
      <c r="B150" s="48" t="s">
        <v>100</v>
      </c>
      <c r="C150" s="37" t="s">
        <v>183</v>
      </c>
      <c r="D150" s="37" t="s">
        <v>18</v>
      </c>
      <c r="E150" s="27" t="s">
        <v>121</v>
      </c>
      <c r="F150" s="27" t="s">
        <v>121</v>
      </c>
      <c r="G150" s="8">
        <v>423.21</v>
      </c>
      <c r="H150" s="5">
        <v>5304471</v>
      </c>
    </row>
    <row r="151" spans="1:8" ht="26.25" customHeight="1">
      <c r="A151" s="25">
        <v>44804</v>
      </c>
      <c r="B151" s="48" t="s">
        <v>100</v>
      </c>
      <c r="C151" s="37" t="s">
        <v>183</v>
      </c>
      <c r="D151" s="37" t="s">
        <v>18</v>
      </c>
      <c r="E151" s="27" t="s">
        <v>121</v>
      </c>
      <c r="F151" s="27" t="s">
        <v>121</v>
      </c>
      <c r="G151" s="8">
        <v>1311.96</v>
      </c>
      <c r="H151" s="5">
        <v>5300086</v>
      </c>
    </row>
    <row r="152" spans="1:8" ht="26.25" customHeight="1">
      <c r="A152" s="25" t="s">
        <v>304</v>
      </c>
      <c r="B152" s="48">
        <v>273</v>
      </c>
      <c r="C152" s="37" t="s">
        <v>122</v>
      </c>
      <c r="D152" s="37" t="s">
        <v>123</v>
      </c>
      <c r="E152" s="27" t="s">
        <v>121</v>
      </c>
      <c r="F152" s="27" t="s">
        <v>121</v>
      </c>
      <c r="G152" s="38">
        <v>27144.31</v>
      </c>
      <c r="H152" s="5">
        <v>39115</v>
      </c>
    </row>
    <row r="153" spans="1:8" ht="26.25" customHeight="1">
      <c r="A153" s="25">
        <v>44804</v>
      </c>
      <c r="B153" s="48" t="s">
        <v>100</v>
      </c>
      <c r="C153" s="37" t="s">
        <v>183</v>
      </c>
      <c r="D153" s="37" t="s">
        <v>18</v>
      </c>
      <c r="E153" s="27" t="s">
        <v>121</v>
      </c>
      <c r="F153" s="27" t="s">
        <v>121</v>
      </c>
      <c r="G153" s="8">
        <v>1309.33</v>
      </c>
      <c r="H153" s="5">
        <v>5308764</v>
      </c>
    </row>
    <row r="154" spans="1:8" ht="26.25" customHeight="1">
      <c r="A154" s="25">
        <v>44804</v>
      </c>
      <c r="B154" s="48" t="s">
        <v>100</v>
      </c>
      <c r="C154" s="37" t="s">
        <v>183</v>
      </c>
      <c r="D154" s="37" t="s">
        <v>18</v>
      </c>
      <c r="E154" s="27" t="s">
        <v>121</v>
      </c>
      <c r="F154" s="27" t="s">
        <v>121</v>
      </c>
      <c r="G154" s="8">
        <v>422.36</v>
      </c>
      <c r="H154" s="5">
        <v>5305174</v>
      </c>
    </row>
    <row r="155" spans="1:8" ht="26.25" customHeight="1">
      <c r="A155" s="25">
        <v>44813</v>
      </c>
      <c r="B155" s="48">
        <v>270</v>
      </c>
      <c r="C155" s="37" t="s">
        <v>122</v>
      </c>
      <c r="D155" s="37" t="s">
        <v>123</v>
      </c>
      <c r="E155" s="27" t="s">
        <v>124</v>
      </c>
      <c r="F155" s="27" t="s">
        <v>121</v>
      </c>
      <c r="G155" s="38">
        <v>5208.67</v>
      </c>
      <c r="H155" s="5">
        <v>39115</v>
      </c>
    </row>
    <row r="156" spans="1:8" ht="26.25" customHeight="1">
      <c r="A156" s="25">
        <v>44804</v>
      </c>
      <c r="B156" s="48" t="s">
        <v>100</v>
      </c>
      <c r="C156" s="37" t="s">
        <v>183</v>
      </c>
      <c r="D156" s="37" t="s">
        <v>18</v>
      </c>
      <c r="E156" s="27" t="s">
        <v>124</v>
      </c>
      <c r="F156" s="27" t="s">
        <v>121</v>
      </c>
      <c r="G156" s="8">
        <v>83.25</v>
      </c>
      <c r="H156" s="5">
        <v>5302144</v>
      </c>
    </row>
    <row r="157" spans="1:8" ht="26.25" customHeight="1">
      <c r="A157" s="25">
        <v>44804</v>
      </c>
      <c r="B157" s="48" t="s">
        <v>100</v>
      </c>
      <c r="C157" s="37" t="s">
        <v>183</v>
      </c>
      <c r="D157" s="37" t="s">
        <v>18</v>
      </c>
      <c r="E157" s="27" t="s">
        <v>124</v>
      </c>
      <c r="F157" s="27" t="s">
        <v>121</v>
      </c>
      <c r="G157" s="8">
        <v>258.08</v>
      </c>
      <c r="H157" s="5">
        <v>5305041</v>
      </c>
    </row>
    <row r="158" spans="1:10" ht="26.25" customHeight="1">
      <c r="A158" s="25">
        <v>44809</v>
      </c>
      <c r="B158" s="48">
        <v>281</v>
      </c>
      <c r="C158" s="37" t="s">
        <v>125</v>
      </c>
      <c r="D158" s="37" t="s">
        <v>126</v>
      </c>
      <c r="E158" s="27" t="s">
        <v>127</v>
      </c>
      <c r="F158" s="27" t="s">
        <v>121</v>
      </c>
      <c r="G158" s="38">
        <v>70387.5</v>
      </c>
      <c r="H158" s="5">
        <v>39115</v>
      </c>
      <c r="J158" s="50"/>
    </row>
    <row r="159" spans="1:10" ht="26.25" customHeight="1">
      <c r="A159" s="25">
        <v>44804</v>
      </c>
      <c r="B159" s="48" t="s">
        <v>100</v>
      </c>
      <c r="C159" s="37" t="s">
        <v>183</v>
      </c>
      <c r="D159" s="37" t="s">
        <v>18</v>
      </c>
      <c r="E159" s="27" t="s">
        <v>127</v>
      </c>
      <c r="F159" s="27" t="s">
        <v>121</v>
      </c>
      <c r="G159" s="8">
        <v>1125</v>
      </c>
      <c r="H159" s="5">
        <v>5306382</v>
      </c>
      <c r="J159" s="50"/>
    </row>
    <row r="160" spans="1:10" ht="26.25" customHeight="1">
      <c r="A160" s="25">
        <v>44804</v>
      </c>
      <c r="B160" s="48" t="s">
        <v>100</v>
      </c>
      <c r="C160" s="37" t="s">
        <v>183</v>
      </c>
      <c r="D160" s="37" t="s">
        <v>18</v>
      </c>
      <c r="E160" s="27" t="s">
        <v>127</v>
      </c>
      <c r="F160" s="27" t="s">
        <v>121</v>
      </c>
      <c r="G160" s="8">
        <v>3487.5</v>
      </c>
      <c r="H160" s="5">
        <v>5301209</v>
      </c>
      <c r="J160" s="50"/>
    </row>
    <row r="161" spans="1:10" ht="26.25" customHeight="1">
      <c r="A161" s="25">
        <v>44804</v>
      </c>
      <c r="B161" s="48">
        <v>64</v>
      </c>
      <c r="C161" s="37" t="s">
        <v>128</v>
      </c>
      <c r="D161" s="37" t="s">
        <v>131</v>
      </c>
      <c r="E161" s="27" t="s">
        <v>129</v>
      </c>
      <c r="F161" s="27" t="s">
        <v>121</v>
      </c>
      <c r="G161" s="38">
        <v>3500</v>
      </c>
      <c r="H161" s="5">
        <v>39115</v>
      </c>
      <c r="J161" s="50"/>
    </row>
    <row r="162" spans="1:10" ht="26.25" customHeight="1">
      <c r="A162" s="25">
        <v>44816</v>
      </c>
      <c r="B162" s="48">
        <v>56</v>
      </c>
      <c r="C162" s="37" t="s">
        <v>130</v>
      </c>
      <c r="D162" s="37" t="s">
        <v>132</v>
      </c>
      <c r="E162" s="27" t="s">
        <v>133</v>
      </c>
      <c r="F162" s="27" t="s">
        <v>121</v>
      </c>
      <c r="G162" s="38">
        <v>5200</v>
      </c>
      <c r="H162" s="5">
        <v>39115</v>
      </c>
      <c r="J162" s="50"/>
    </row>
    <row r="163" spans="1:10" ht="26.25" customHeight="1">
      <c r="A163" s="25">
        <v>44813</v>
      </c>
      <c r="B163" s="48">
        <v>194</v>
      </c>
      <c r="C163" s="37" t="s">
        <v>134</v>
      </c>
      <c r="D163" s="37" t="s">
        <v>135</v>
      </c>
      <c r="E163" s="27" t="s">
        <v>136</v>
      </c>
      <c r="F163" s="27" t="s">
        <v>121</v>
      </c>
      <c r="G163" s="38">
        <v>4223.25</v>
      </c>
      <c r="H163" s="5">
        <v>39115</v>
      </c>
      <c r="J163" s="50"/>
    </row>
    <row r="164" spans="1:10" ht="26.25" customHeight="1">
      <c r="A164" s="25">
        <v>44804</v>
      </c>
      <c r="B164" s="48" t="s">
        <v>100</v>
      </c>
      <c r="C164" s="37" t="s">
        <v>183</v>
      </c>
      <c r="D164" s="37" t="s">
        <v>18</v>
      </c>
      <c r="E164" s="27" t="s">
        <v>136</v>
      </c>
      <c r="F164" s="27" t="s">
        <v>121</v>
      </c>
      <c r="G164" s="8">
        <v>67.5</v>
      </c>
      <c r="H164" s="5">
        <v>5304517</v>
      </c>
      <c r="J164" s="50"/>
    </row>
    <row r="165" spans="1:10" ht="26.25" customHeight="1">
      <c r="A165" s="25">
        <v>44804</v>
      </c>
      <c r="B165" s="48" t="s">
        <v>100</v>
      </c>
      <c r="C165" s="37" t="s">
        <v>183</v>
      </c>
      <c r="D165" s="37" t="s">
        <v>18</v>
      </c>
      <c r="E165" s="27" t="s">
        <v>136</v>
      </c>
      <c r="F165" s="27" t="s">
        <v>121</v>
      </c>
      <c r="G165" s="8">
        <v>209.25</v>
      </c>
      <c r="H165" s="5">
        <v>5300233</v>
      </c>
      <c r="J165" s="50"/>
    </row>
    <row r="166" spans="1:10" ht="26.25" customHeight="1">
      <c r="A166" s="25">
        <v>44813</v>
      </c>
      <c r="B166" s="48">
        <v>195</v>
      </c>
      <c r="C166" s="37" t="s">
        <v>134</v>
      </c>
      <c r="D166" s="37" t="s">
        <v>135</v>
      </c>
      <c r="E166" s="27" t="s">
        <v>136</v>
      </c>
      <c r="F166" s="27" t="s">
        <v>121</v>
      </c>
      <c r="G166" s="38">
        <v>319.09</v>
      </c>
      <c r="H166" s="5">
        <v>39115</v>
      </c>
      <c r="J166" s="50"/>
    </row>
    <row r="167" spans="1:10" ht="26.25" customHeight="1">
      <c r="A167" s="25">
        <v>44804</v>
      </c>
      <c r="B167" s="48" t="s">
        <v>100</v>
      </c>
      <c r="C167" s="37" t="s">
        <v>183</v>
      </c>
      <c r="D167" s="37" t="s">
        <v>18</v>
      </c>
      <c r="E167" s="27" t="s">
        <v>136</v>
      </c>
      <c r="F167" s="27" t="s">
        <v>121</v>
      </c>
      <c r="G167" s="8">
        <v>9.08</v>
      </c>
      <c r="H167" s="5">
        <v>5304517</v>
      </c>
      <c r="J167" s="50"/>
    </row>
    <row r="168" spans="1:10" ht="26.25" customHeight="1">
      <c r="A168" s="25">
        <v>44804</v>
      </c>
      <c r="B168" s="48" t="s">
        <v>100</v>
      </c>
      <c r="C168" s="37" t="s">
        <v>183</v>
      </c>
      <c r="D168" s="37" t="s">
        <v>18</v>
      </c>
      <c r="E168" s="27" t="s">
        <v>136</v>
      </c>
      <c r="F168" s="27" t="s">
        <v>121</v>
      </c>
      <c r="G168" s="8">
        <v>28.13</v>
      </c>
      <c r="H168" s="5">
        <v>5306117</v>
      </c>
      <c r="J168" s="50"/>
    </row>
    <row r="169" spans="1:10" ht="26.25" customHeight="1">
      <c r="A169" s="25">
        <v>44814</v>
      </c>
      <c r="B169" s="48">
        <v>245</v>
      </c>
      <c r="C169" s="37" t="s">
        <v>137</v>
      </c>
      <c r="D169" s="37" t="s">
        <v>138</v>
      </c>
      <c r="E169" s="27" t="s">
        <v>133</v>
      </c>
      <c r="F169" s="27" t="s">
        <v>121</v>
      </c>
      <c r="G169" s="38">
        <v>5799.93</v>
      </c>
      <c r="H169" s="5">
        <v>39115</v>
      </c>
      <c r="J169" s="50"/>
    </row>
    <row r="170" spans="1:10" ht="26.25" customHeight="1">
      <c r="A170" s="25">
        <v>44804</v>
      </c>
      <c r="B170" s="48" t="s">
        <v>100</v>
      </c>
      <c r="C170" s="37" t="s">
        <v>183</v>
      </c>
      <c r="D170" s="37" t="s">
        <v>18</v>
      </c>
      <c r="E170" s="27" t="s">
        <v>133</v>
      </c>
      <c r="F170" s="27" t="s">
        <v>121</v>
      </c>
      <c r="G170" s="8">
        <v>92.7</v>
      </c>
      <c r="H170" s="5">
        <v>5308577</v>
      </c>
      <c r="J170" s="50"/>
    </row>
    <row r="171" spans="1:10" ht="26.25" customHeight="1">
      <c r="A171" s="25">
        <v>44804</v>
      </c>
      <c r="B171" s="48" t="s">
        <v>100</v>
      </c>
      <c r="C171" s="37" t="s">
        <v>183</v>
      </c>
      <c r="D171" s="37" t="s">
        <v>18</v>
      </c>
      <c r="E171" s="27" t="s">
        <v>133</v>
      </c>
      <c r="F171" s="27" t="s">
        <v>121</v>
      </c>
      <c r="G171" s="8">
        <v>287.37</v>
      </c>
      <c r="H171" s="5">
        <v>5303015</v>
      </c>
      <c r="J171" s="50"/>
    </row>
    <row r="172" spans="1:10" ht="26.25" customHeight="1">
      <c r="A172" s="25">
        <v>44812</v>
      </c>
      <c r="B172" s="48">
        <v>331</v>
      </c>
      <c r="C172" s="37" t="s">
        <v>179</v>
      </c>
      <c r="D172" s="37" t="s">
        <v>180</v>
      </c>
      <c r="E172" s="27" t="s">
        <v>178</v>
      </c>
      <c r="F172" s="27" t="s">
        <v>121</v>
      </c>
      <c r="G172" s="38">
        <v>50679</v>
      </c>
      <c r="H172" s="5">
        <v>39116</v>
      </c>
      <c r="J172" s="50"/>
    </row>
    <row r="173" spans="1:10" ht="26.25" customHeight="1">
      <c r="A173" s="25">
        <v>44804</v>
      </c>
      <c r="B173" s="48" t="s">
        <v>100</v>
      </c>
      <c r="C173" s="37" t="s">
        <v>183</v>
      </c>
      <c r="D173" s="37" t="s">
        <v>18</v>
      </c>
      <c r="E173" s="27" t="s">
        <v>178</v>
      </c>
      <c r="F173" s="27" t="s">
        <v>121</v>
      </c>
      <c r="G173" s="8">
        <v>810</v>
      </c>
      <c r="H173" s="5">
        <v>5303176</v>
      </c>
      <c r="J173" s="50"/>
    </row>
    <row r="174" spans="1:10" ht="26.25" customHeight="1">
      <c r="A174" s="39"/>
      <c r="B174" s="29"/>
      <c r="C174" s="30"/>
      <c r="D174" s="30"/>
      <c r="E174" s="31"/>
      <c r="F174" s="31"/>
      <c r="G174" s="46">
        <f>SUM(G140:G173)</f>
        <v>1381608.9399999997</v>
      </c>
      <c r="H174" s="5"/>
      <c r="J174" s="50"/>
    </row>
    <row r="175" spans="1:10" ht="46.5" customHeight="1">
      <c r="A175" s="43" t="s">
        <v>11</v>
      </c>
      <c r="B175" s="32" t="s">
        <v>12</v>
      </c>
      <c r="C175" s="6" t="s">
        <v>13</v>
      </c>
      <c r="D175" s="6"/>
      <c r="E175" s="26" t="s">
        <v>14</v>
      </c>
      <c r="F175" s="26"/>
      <c r="G175" s="44" t="s">
        <v>15</v>
      </c>
      <c r="H175" s="5"/>
      <c r="J175" s="50"/>
    </row>
    <row r="176" spans="1:10" ht="26.25" customHeight="1">
      <c r="A176" s="25">
        <v>44804</v>
      </c>
      <c r="B176" s="48" t="s">
        <v>100</v>
      </c>
      <c r="C176" s="37" t="s">
        <v>183</v>
      </c>
      <c r="D176" s="37" t="s">
        <v>18</v>
      </c>
      <c r="E176" s="27" t="s">
        <v>178</v>
      </c>
      <c r="F176" s="27" t="s">
        <v>121</v>
      </c>
      <c r="G176" s="8">
        <v>2511</v>
      </c>
      <c r="H176" s="5">
        <v>5300039</v>
      </c>
      <c r="J176" s="50"/>
    </row>
    <row r="177" spans="1:8" ht="26.25" customHeight="1">
      <c r="A177" s="25">
        <v>44806</v>
      </c>
      <c r="B177" s="48">
        <v>1158</v>
      </c>
      <c r="C177" s="37" t="s">
        <v>139</v>
      </c>
      <c r="D177" s="37" t="s">
        <v>140</v>
      </c>
      <c r="E177" s="36" t="s">
        <v>141</v>
      </c>
      <c r="F177" s="27" t="s">
        <v>23</v>
      </c>
      <c r="G177" s="38">
        <v>12760.55</v>
      </c>
      <c r="H177" s="5">
        <v>391335</v>
      </c>
    </row>
    <row r="178" spans="1:8" ht="26.25" customHeight="1">
      <c r="A178" s="25">
        <v>44804</v>
      </c>
      <c r="B178" s="48" t="s">
        <v>100</v>
      </c>
      <c r="C178" s="37" t="s">
        <v>183</v>
      </c>
      <c r="D178" s="37" t="s">
        <v>18</v>
      </c>
      <c r="E178" s="36" t="s">
        <v>141</v>
      </c>
      <c r="F178" s="27" t="s">
        <v>23</v>
      </c>
      <c r="G178" s="8">
        <v>959.63</v>
      </c>
      <c r="H178" s="5">
        <v>391589</v>
      </c>
    </row>
    <row r="179" spans="1:8" ht="26.25" customHeight="1">
      <c r="A179" s="25">
        <v>44804</v>
      </c>
      <c r="B179" s="48" t="s">
        <v>100</v>
      </c>
      <c r="C179" s="37" t="s">
        <v>183</v>
      </c>
      <c r="D179" s="37" t="s">
        <v>18</v>
      </c>
      <c r="E179" s="36" t="s">
        <v>141</v>
      </c>
      <c r="F179" s="27" t="s">
        <v>23</v>
      </c>
      <c r="G179" s="38">
        <v>679.68</v>
      </c>
      <c r="H179" s="5">
        <v>5307244</v>
      </c>
    </row>
    <row r="180" spans="1:8" ht="26.25" customHeight="1">
      <c r="A180" s="25">
        <v>44804</v>
      </c>
      <c r="B180" s="48" t="s">
        <v>100</v>
      </c>
      <c r="C180" s="37" t="s">
        <v>183</v>
      </c>
      <c r="D180" s="37" t="s">
        <v>18</v>
      </c>
      <c r="E180" s="36" t="s">
        <v>141</v>
      </c>
      <c r="F180" s="27" t="s">
        <v>23</v>
      </c>
      <c r="G180" s="8">
        <v>219.25</v>
      </c>
      <c r="H180" s="5">
        <v>5301585</v>
      </c>
    </row>
    <row r="181" spans="1:8" ht="26.25" customHeight="1">
      <c r="A181" s="25">
        <v>44813</v>
      </c>
      <c r="B181" s="48">
        <v>178</v>
      </c>
      <c r="C181" s="37" t="s">
        <v>142</v>
      </c>
      <c r="D181" s="37" t="s">
        <v>143</v>
      </c>
      <c r="E181" s="27" t="s">
        <v>144</v>
      </c>
      <c r="F181" s="27" t="s">
        <v>23</v>
      </c>
      <c r="G181" s="38">
        <v>6400.57</v>
      </c>
      <c r="H181" s="5">
        <v>391520</v>
      </c>
    </row>
    <row r="182" spans="1:8" ht="26.25" customHeight="1">
      <c r="A182" s="25">
        <v>44804</v>
      </c>
      <c r="B182" s="48" t="s">
        <v>100</v>
      </c>
      <c r="C182" s="37" t="s">
        <v>183</v>
      </c>
      <c r="D182" s="37" t="s">
        <v>18</v>
      </c>
      <c r="E182" s="27" t="s">
        <v>144</v>
      </c>
      <c r="F182" s="27" t="s">
        <v>23</v>
      </c>
      <c r="G182" s="8">
        <v>317.13</v>
      </c>
      <c r="H182" s="5">
        <v>5300025</v>
      </c>
    </row>
    <row r="183" spans="1:8" ht="26.25" customHeight="1">
      <c r="A183" s="25">
        <v>44809</v>
      </c>
      <c r="B183" s="48">
        <v>20</v>
      </c>
      <c r="C183" s="37" t="s">
        <v>207</v>
      </c>
      <c r="D183" s="37" t="s">
        <v>189</v>
      </c>
      <c r="E183" s="27" t="s">
        <v>190</v>
      </c>
      <c r="F183" s="27" t="s">
        <v>23</v>
      </c>
      <c r="G183" s="38">
        <v>1700</v>
      </c>
      <c r="H183" s="5">
        <v>39112</v>
      </c>
    </row>
    <row r="184" spans="1:8" ht="26.25" customHeight="1">
      <c r="A184" s="25">
        <v>44809</v>
      </c>
      <c r="B184" s="48">
        <v>18</v>
      </c>
      <c r="C184" s="37" t="s">
        <v>191</v>
      </c>
      <c r="D184" s="37" t="s">
        <v>192</v>
      </c>
      <c r="E184" s="27" t="s">
        <v>208</v>
      </c>
      <c r="F184" s="27" t="s">
        <v>23</v>
      </c>
      <c r="G184" s="38">
        <v>5631</v>
      </c>
      <c r="H184" s="5">
        <v>39115</v>
      </c>
    </row>
    <row r="185" spans="1:8" ht="26.25" customHeight="1">
      <c r="A185" s="25">
        <v>44804</v>
      </c>
      <c r="B185" s="48" t="s">
        <v>100</v>
      </c>
      <c r="C185" s="37" t="s">
        <v>183</v>
      </c>
      <c r="D185" s="37" t="s">
        <v>18</v>
      </c>
      <c r="E185" s="27" t="s">
        <v>208</v>
      </c>
      <c r="F185" s="27" t="s">
        <v>23</v>
      </c>
      <c r="G185" s="8">
        <v>90</v>
      </c>
      <c r="H185" s="5">
        <v>5301604</v>
      </c>
    </row>
    <row r="186" spans="1:8" ht="26.25" customHeight="1">
      <c r="A186" s="25">
        <v>44804</v>
      </c>
      <c r="B186" s="48" t="s">
        <v>100</v>
      </c>
      <c r="C186" s="37" t="s">
        <v>183</v>
      </c>
      <c r="D186" s="37" t="s">
        <v>18</v>
      </c>
      <c r="E186" s="27" t="s">
        <v>208</v>
      </c>
      <c r="F186" s="27" t="s">
        <v>23</v>
      </c>
      <c r="G186" s="38">
        <v>279</v>
      </c>
      <c r="H186" s="5">
        <v>5308701</v>
      </c>
    </row>
    <row r="187" spans="1:8" ht="26.25" customHeight="1">
      <c r="A187" s="25">
        <v>44776</v>
      </c>
      <c r="B187" s="48">
        <v>232888</v>
      </c>
      <c r="C187" s="37" t="s">
        <v>209</v>
      </c>
      <c r="D187" s="37" t="s">
        <v>184</v>
      </c>
      <c r="E187" s="27" t="s">
        <v>210</v>
      </c>
      <c r="F187" s="27" t="s">
        <v>23</v>
      </c>
      <c r="G187" s="38">
        <v>11486.76</v>
      </c>
      <c r="H187" s="5">
        <v>3705</v>
      </c>
    </row>
    <row r="188" spans="1:8" ht="26.25" customHeight="1">
      <c r="A188" s="25">
        <v>44805</v>
      </c>
      <c r="B188" s="48">
        <v>43321</v>
      </c>
      <c r="C188" s="37" t="s">
        <v>211</v>
      </c>
      <c r="D188" s="37" t="s">
        <v>145</v>
      </c>
      <c r="E188" s="27" t="s">
        <v>146</v>
      </c>
      <c r="F188" s="27" t="s">
        <v>23</v>
      </c>
      <c r="G188" s="38">
        <v>2877.02</v>
      </c>
      <c r="H188" s="5">
        <v>3713</v>
      </c>
    </row>
    <row r="189" spans="1:8" ht="26.25" customHeight="1">
      <c r="A189" s="25">
        <v>44804</v>
      </c>
      <c r="B189" s="48" t="s">
        <v>100</v>
      </c>
      <c r="C189" s="37" t="s">
        <v>183</v>
      </c>
      <c r="D189" s="37" t="s">
        <v>18</v>
      </c>
      <c r="E189" s="27" t="s">
        <v>146</v>
      </c>
      <c r="F189" s="27" t="s">
        <v>23</v>
      </c>
      <c r="G189" s="8">
        <v>45.98</v>
      </c>
      <c r="H189" s="5">
        <v>5304934</v>
      </c>
    </row>
    <row r="190" spans="1:8" ht="26.25" customHeight="1">
      <c r="A190" s="25">
        <v>44804</v>
      </c>
      <c r="B190" s="48" t="s">
        <v>100</v>
      </c>
      <c r="C190" s="37" t="s">
        <v>183</v>
      </c>
      <c r="D190" s="37" t="s">
        <v>18</v>
      </c>
      <c r="E190" s="27" t="s">
        <v>146</v>
      </c>
      <c r="F190" s="27" t="s">
        <v>23</v>
      </c>
      <c r="G190" s="38">
        <v>142.54</v>
      </c>
      <c r="H190" s="5">
        <v>5307829</v>
      </c>
    </row>
    <row r="191" spans="1:8" ht="26.25" customHeight="1">
      <c r="A191" s="25">
        <v>44805</v>
      </c>
      <c r="B191" s="48">
        <v>700</v>
      </c>
      <c r="C191" s="37" t="s">
        <v>147</v>
      </c>
      <c r="D191" s="37" t="s">
        <v>148</v>
      </c>
      <c r="E191" s="27" t="s">
        <v>149</v>
      </c>
      <c r="F191" s="27" t="s">
        <v>23</v>
      </c>
      <c r="G191" s="38">
        <v>4965.99</v>
      </c>
      <c r="H191" s="5">
        <v>39108</v>
      </c>
    </row>
    <row r="192" spans="1:8" ht="26.25" customHeight="1">
      <c r="A192" s="25">
        <v>44776</v>
      </c>
      <c r="B192" s="48">
        <v>70671</v>
      </c>
      <c r="C192" s="37" t="s">
        <v>153</v>
      </c>
      <c r="D192" s="37" t="s">
        <v>154</v>
      </c>
      <c r="E192" s="27" t="s">
        <v>155</v>
      </c>
      <c r="F192" s="27" t="s">
        <v>23</v>
      </c>
      <c r="G192" s="8">
        <v>526.09</v>
      </c>
      <c r="H192" s="5">
        <v>3755</v>
      </c>
    </row>
    <row r="193" spans="1:8" ht="26.25" customHeight="1">
      <c r="A193" s="25">
        <v>44804</v>
      </c>
      <c r="B193" s="48" t="s">
        <v>100</v>
      </c>
      <c r="C193" s="37" t="s">
        <v>183</v>
      </c>
      <c r="D193" s="37" t="s">
        <v>18</v>
      </c>
      <c r="E193" s="27" t="s">
        <v>155</v>
      </c>
      <c r="F193" s="27" t="s">
        <v>23</v>
      </c>
      <c r="G193" s="8">
        <v>68.61</v>
      </c>
      <c r="H193" s="5">
        <v>391587</v>
      </c>
    </row>
    <row r="194" spans="1:8" ht="24.75" customHeight="1">
      <c r="A194" s="25">
        <v>44809</v>
      </c>
      <c r="B194" s="48">
        <v>2646</v>
      </c>
      <c r="C194" s="37" t="s">
        <v>213</v>
      </c>
      <c r="D194" s="37" t="s">
        <v>156</v>
      </c>
      <c r="E194" s="27" t="s">
        <v>157</v>
      </c>
      <c r="F194" s="27" t="s">
        <v>23</v>
      </c>
      <c r="G194" s="8">
        <v>2644.71</v>
      </c>
      <c r="H194" s="5">
        <v>39113</v>
      </c>
    </row>
    <row r="195" spans="1:8" ht="24.75" customHeight="1">
      <c r="A195" s="25">
        <v>44804</v>
      </c>
      <c r="B195" s="48" t="s">
        <v>100</v>
      </c>
      <c r="C195" s="37" t="s">
        <v>183</v>
      </c>
      <c r="D195" s="37" t="s">
        <v>18</v>
      </c>
      <c r="E195" s="27" t="s">
        <v>157</v>
      </c>
      <c r="F195" s="27" t="s">
        <v>23</v>
      </c>
      <c r="G195" s="8">
        <v>132.99</v>
      </c>
      <c r="H195" s="5">
        <v>5306957</v>
      </c>
    </row>
    <row r="196" spans="1:8" ht="24.75" customHeight="1">
      <c r="A196" s="25">
        <v>44804</v>
      </c>
      <c r="B196" s="48" t="s">
        <v>100</v>
      </c>
      <c r="C196" s="37" t="s">
        <v>183</v>
      </c>
      <c r="D196" s="37" t="s">
        <v>18</v>
      </c>
      <c r="E196" s="27" t="s">
        <v>157</v>
      </c>
      <c r="F196" s="27" t="s">
        <v>23</v>
      </c>
      <c r="G196" s="8">
        <v>42.9</v>
      </c>
      <c r="H196" s="5">
        <v>5301734</v>
      </c>
    </row>
    <row r="197" spans="1:8" ht="24.75" customHeight="1">
      <c r="A197" s="25">
        <v>44805</v>
      </c>
      <c r="B197" s="48">
        <v>85</v>
      </c>
      <c r="C197" s="37" t="s">
        <v>214</v>
      </c>
      <c r="D197" s="37" t="s">
        <v>150</v>
      </c>
      <c r="E197" s="27" t="s">
        <v>215</v>
      </c>
      <c r="F197" s="27" t="s">
        <v>23</v>
      </c>
      <c r="G197" s="8">
        <v>3500</v>
      </c>
      <c r="H197" s="5">
        <v>3742</v>
      </c>
    </row>
    <row r="198" spans="1:8" ht="24.75" customHeight="1">
      <c r="A198" s="25">
        <v>44813</v>
      </c>
      <c r="B198" s="48">
        <v>16870</v>
      </c>
      <c r="C198" s="37" t="s">
        <v>216</v>
      </c>
      <c r="D198" s="37" t="s">
        <v>187</v>
      </c>
      <c r="E198" s="27" t="s">
        <v>188</v>
      </c>
      <c r="F198" s="27" t="s">
        <v>23</v>
      </c>
      <c r="G198" s="8">
        <v>2460.92</v>
      </c>
      <c r="H198" s="5">
        <v>3763</v>
      </c>
    </row>
    <row r="199" spans="1:8" ht="24.75" customHeight="1">
      <c r="A199" s="25">
        <v>44818</v>
      </c>
      <c r="B199" s="48">
        <v>7387</v>
      </c>
      <c r="C199" s="37" t="s">
        <v>151</v>
      </c>
      <c r="D199" s="37" t="s">
        <v>152</v>
      </c>
      <c r="E199" s="27" t="s">
        <v>193</v>
      </c>
      <c r="F199" s="27" t="s">
        <v>23</v>
      </c>
      <c r="G199" s="8">
        <v>5187.36</v>
      </c>
      <c r="H199" s="5">
        <v>3756</v>
      </c>
    </row>
    <row r="200" spans="1:8" ht="24.75" customHeight="1">
      <c r="A200" s="25">
        <v>44806</v>
      </c>
      <c r="B200" s="48">
        <v>65850</v>
      </c>
      <c r="C200" s="37" t="s">
        <v>185</v>
      </c>
      <c r="D200" s="37" t="s">
        <v>186</v>
      </c>
      <c r="E200" s="27" t="s">
        <v>217</v>
      </c>
      <c r="F200" s="27" t="s">
        <v>23</v>
      </c>
      <c r="G200" s="8">
        <v>4008.64</v>
      </c>
      <c r="H200" s="5">
        <v>391406</v>
      </c>
    </row>
    <row r="201" spans="1:8" ht="24.75" customHeight="1">
      <c r="A201" s="25">
        <v>44806</v>
      </c>
      <c r="B201" s="48">
        <v>66154</v>
      </c>
      <c r="C201" s="37" t="s">
        <v>185</v>
      </c>
      <c r="D201" s="37" t="s">
        <v>186</v>
      </c>
      <c r="E201" s="27" t="s">
        <v>217</v>
      </c>
      <c r="F201" s="27" t="s">
        <v>23</v>
      </c>
      <c r="G201" s="8">
        <v>359.08</v>
      </c>
      <c r="H201" s="5">
        <v>391404</v>
      </c>
    </row>
    <row r="202" spans="1:8" ht="24.75" customHeight="1">
      <c r="A202" s="25">
        <v>44810</v>
      </c>
      <c r="B202" s="48">
        <v>481</v>
      </c>
      <c r="C202" s="37" t="s">
        <v>218</v>
      </c>
      <c r="D202" s="37" t="s">
        <v>221</v>
      </c>
      <c r="E202" s="27" t="s">
        <v>219</v>
      </c>
      <c r="F202" s="27" t="s">
        <v>23</v>
      </c>
      <c r="G202" s="8">
        <v>695</v>
      </c>
      <c r="H202" s="5">
        <v>3764</v>
      </c>
    </row>
    <row r="203" spans="1:8" ht="24.75" customHeight="1">
      <c r="A203" s="25">
        <v>44812</v>
      </c>
      <c r="B203" s="48">
        <v>1006155</v>
      </c>
      <c r="C203" s="37" t="s">
        <v>241</v>
      </c>
      <c r="D203" s="37" t="s">
        <v>242</v>
      </c>
      <c r="E203" s="27" t="s">
        <v>181</v>
      </c>
      <c r="F203" s="27" t="s">
        <v>23</v>
      </c>
      <c r="G203" s="8">
        <v>29374.63</v>
      </c>
      <c r="H203" s="5">
        <v>3773</v>
      </c>
    </row>
    <row r="204" spans="1:8" ht="24.75" customHeight="1">
      <c r="A204" s="25">
        <v>44804</v>
      </c>
      <c r="B204" s="48" t="s">
        <v>100</v>
      </c>
      <c r="C204" s="37" t="s">
        <v>183</v>
      </c>
      <c r="D204" s="37" t="s">
        <v>18</v>
      </c>
      <c r="E204" s="27" t="s">
        <v>181</v>
      </c>
      <c r="F204" s="27" t="s">
        <v>23</v>
      </c>
      <c r="G204" s="8">
        <v>542.25</v>
      </c>
      <c r="H204" s="5">
        <v>5304811</v>
      </c>
    </row>
    <row r="205" spans="1:8" ht="24.75" customHeight="1">
      <c r="A205" s="25">
        <v>44804</v>
      </c>
      <c r="B205" s="48" t="s">
        <v>100</v>
      </c>
      <c r="C205" s="37" t="s">
        <v>183</v>
      </c>
      <c r="D205" s="37" t="s">
        <v>18</v>
      </c>
      <c r="E205" s="27" t="s">
        <v>181</v>
      </c>
      <c r="F205" s="27" t="s">
        <v>23</v>
      </c>
      <c r="G205" s="8">
        <v>1680.97</v>
      </c>
      <c r="H205" s="5">
        <v>5300030</v>
      </c>
    </row>
    <row r="206" spans="1:8" ht="24.75" customHeight="1">
      <c r="A206" s="25">
        <v>44817</v>
      </c>
      <c r="B206" s="48">
        <v>19133</v>
      </c>
      <c r="C206" s="37" t="s">
        <v>225</v>
      </c>
      <c r="D206" s="37" t="s">
        <v>226</v>
      </c>
      <c r="E206" s="27" t="s">
        <v>227</v>
      </c>
      <c r="F206" s="27" t="s">
        <v>23</v>
      </c>
      <c r="G206" s="8">
        <v>2308.71</v>
      </c>
      <c r="H206" s="5">
        <v>100441</v>
      </c>
    </row>
    <row r="207" spans="1:8" ht="24" customHeight="1">
      <c r="A207" s="25">
        <v>44810</v>
      </c>
      <c r="B207" s="48" t="s">
        <v>75</v>
      </c>
      <c r="C207" s="37" t="s">
        <v>160</v>
      </c>
      <c r="D207" s="37" t="s">
        <v>161</v>
      </c>
      <c r="E207" s="27" t="s">
        <v>159</v>
      </c>
      <c r="F207" s="27" t="s">
        <v>177</v>
      </c>
      <c r="G207" s="38">
        <v>3082.02</v>
      </c>
      <c r="H207" s="5">
        <v>3728</v>
      </c>
    </row>
    <row r="208" spans="1:8" ht="24" customHeight="1">
      <c r="A208" s="25">
        <v>44799</v>
      </c>
      <c r="B208" s="48">
        <v>90387588</v>
      </c>
      <c r="C208" s="37" t="s">
        <v>194</v>
      </c>
      <c r="D208" s="37" t="s">
        <v>172</v>
      </c>
      <c r="E208" s="27" t="s">
        <v>159</v>
      </c>
      <c r="F208" s="27" t="s">
        <v>177</v>
      </c>
      <c r="G208" s="38">
        <v>2276.55</v>
      </c>
      <c r="H208" s="5">
        <v>39112</v>
      </c>
    </row>
    <row r="209" spans="1:8" ht="26.25" customHeight="1">
      <c r="A209" s="39"/>
      <c r="B209" s="29"/>
      <c r="C209" s="30"/>
      <c r="D209" s="30"/>
      <c r="E209" s="31"/>
      <c r="F209" s="31"/>
      <c r="G209" s="46">
        <f>SUM(G174:G208)</f>
        <v>1491566.4699999995</v>
      </c>
      <c r="H209" s="5"/>
    </row>
    <row r="210" spans="1:8" ht="26.25" customHeight="1">
      <c r="A210" s="43" t="s">
        <v>11</v>
      </c>
      <c r="B210" s="32" t="s">
        <v>12</v>
      </c>
      <c r="C210" s="6" t="s">
        <v>13</v>
      </c>
      <c r="D210" s="6"/>
      <c r="E210" s="26" t="s">
        <v>14</v>
      </c>
      <c r="F210" s="26"/>
      <c r="G210" s="44" t="s">
        <v>15</v>
      </c>
      <c r="H210" s="5"/>
    </row>
    <row r="211" spans="1:8" ht="24" customHeight="1">
      <c r="A211" s="25">
        <v>44785</v>
      </c>
      <c r="B211" s="48">
        <v>90270842</v>
      </c>
      <c r="C211" s="37" t="s">
        <v>194</v>
      </c>
      <c r="D211" s="37" t="s">
        <v>158</v>
      </c>
      <c r="E211" s="27" t="s">
        <v>159</v>
      </c>
      <c r="F211" s="27" t="s">
        <v>177</v>
      </c>
      <c r="G211" s="38">
        <v>2208.25</v>
      </c>
      <c r="H211" s="5">
        <v>39112</v>
      </c>
    </row>
    <row r="212" spans="1:8" ht="26.25" customHeight="1">
      <c r="A212" s="25">
        <v>44820</v>
      </c>
      <c r="B212" s="48">
        <v>8133</v>
      </c>
      <c r="C212" s="45" t="s">
        <v>162</v>
      </c>
      <c r="D212" s="45" t="s">
        <v>163</v>
      </c>
      <c r="E212" s="36" t="s">
        <v>89</v>
      </c>
      <c r="F212" s="27" t="s">
        <v>89</v>
      </c>
      <c r="G212" s="38">
        <v>3386.3</v>
      </c>
      <c r="H212" s="5">
        <v>3772</v>
      </c>
    </row>
    <row r="213" spans="1:8" ht="26.25" customHeight="1">
      <c r="A213" s="25">
        <v>44806</v>
      </c>
      <c r="B213" s="48">
        <v>8118</v>
      </c>
      <c r="C213" s="45" t="s">
        <v>162</v>
      </c>
      <c r="D213" s="45" t="s">
        <v>163</v>
      </c>
      <c r="E213" s="36" t="s">
        <v>89</v>
      </c>
      <c r="F213" s="27" t="s">
        <v>89</v>
      </c>
      <c r="G213" s="8">
        <v>3150.57</v>
      </c>
      <c r="H213" s="5">
        <v>3743</v>
      </c>
    </row>
    <row r="214" spans="1:8" ht="26.25" customHeight="1">
      <c r="A214" s="25">
        <v>44803</v>
      </c>
      <c r="B214" s="48">
        <v>7253</v>
      </c>
      <c r="C214" s="37" t="s">
        <v>116</v>
      </c>
      <c r="D214" s="37" t="s">
        <v>117</v>
      </c>
      <c r="E214" s="36" t="s">
        <v>164</v>
      </c>
      <c r="F214" s="36" t="s">
        <v>165</v>
      </c>
      <c r="G214" s="8">
        <v>1095</v>
      </c>
      <c r="H214" s="5">
        <v>3765</v>
      </c>
    </row>
    <row r="215" spans="1:8" ht="26.25" customHeight="1">
      <c r="A215" s="25">
        <v>44788</v>
      </c>
      <c r="B215" s="48">
        <v>7220</v>
      </c>
      <c r="C215" s="37" t="s">
        <v>116</v>
      </c>
      <c r="D215" s="37" t="s">
        <v>117</v>
      </c>
      <c r="E215" s="36" t="s">
        <v>164</v>
      </c>
      <c r="F215" s="36" t="s">
        <v>165</v>
      </c>
      <c r="G215" s="8">
        <v>1095</v>
      </c>
      <c r="H215" s="5">
        <v>3768</v>
      </c>
    </row>
    <row r="216" spans="1:8" ht="26.25" customHeight="1">
      <c r="A216" s="25">
        <v>44771</v>
      </c>
      <c r="B216" s="48">
        <v>7174</v>
      </c>
      <c r="C216" s="37" t="s">
        <v>116</v>
      </c>
      <c r="D216" s="37" t="s">
        <v>117</v>
      </c>
      <c r="E216" s="36" t="s">
        <v>164</v>
      </c>
      <c r="F216" s="36" t="s">
        <v>165</v>
      </c>
      <c r="G216" s="8">
        <v>1095</v>
      </c>
      <c r="H216" s="5">
        <v>3766</v>
      </c>
    </row>
    <row r="217" spans="1:8" ht="26.25" customHeight="1">
      <c r="A217" s="25">
        <v>44817</v>
      </c>
      <c r="B217" s="48" t="s">
        <v>166</v>
      </c>
      <c r="C217" s="37" t="s">
        <v>167</v>
      </c>
      <c r="D217" s="37" t="s">
        <v>169</v>
      </c>
      <c r="E217" s="36" t="s">
        <v>168</v>
      </c>
      <c r="F217" s="36" t="s">
        <v>165</v>
      </c>
      <c r="G217" s="8">
        <v>5066.44</v>
      </c>
      <c r="H217" s="5">
        <v>5971063</v>
      </c>
    </row>
    <row r="218" spans="1:8" ht="26.25" customHeight="1">
      <c r="A218" s="25">
        <v>44817</v>
      </c>
      <c r="B218" s="48" t="s">
        <v>166</v>
      </c>
      <c r="C218" s="37" t="s">
        <v>167</v>
      </c>
      <c r="D218" s="37" t="s">
        <v>169</v>
      </c>
      <c r="E218" s="36" t="s">
        <v>168</v>
      </c>
      <c r="F218" s="36" t="s">
        <v>165</v>
      </c>
      <c r="G218" s="8">
        <v>2807.51</v>
      </c>
      <c r="H218" s="5">
        <v>5977611</v>
      </c>
    </row>
    <row r="219" spans="1:8" ht="26.25" customHeight="1">
      <c r="A219" s="25">
        <v>44816</v>
      </c>
      <c r="B219" s="48" t="s">
        <v>166</v>
      </c>
      <c r="C219" s="37" t="s">
        <v>170</v>
      </c>
      <c r="D219" s="37"/>
      <c r="E219" s="49" t="s">
        <v>171</v>
      </c>
      <c r="F219" s="36" t="s">
        <v>165</v>
      </c>
      <c r="G219" s="8">
        <v>68.18</v>
      </c>
      <c r="H219" s="5">
        <v>5981923</v>
      </c>
    </row>
    <row r="220" spans="1:8" ht="26.25" customHeight="1">
      <c r="A220" s="25" t="s">
        <v>243</v>
      </c>
      <c r="B220" s="48" t="s">
        <v>166</v>
      </c>
      <c r="C220" s="37" t="s">
        <v>170</v>
      </c>
      <c r="D220" s="37"/>
      <c r="E220" s="49" t="s">
        <v>171</v>
      </c>
      <c r="F220" s="36" t="s">
        <v>165</v>
      </c>
      <c r="G220" s="8">
        <v>10395.08</v>
      </c>
      <c r="H220" s="5">
        <v>5985030</v>
      </c>
    </row>
    <row r="221" spans="1:8" ht="26.25" customHeight="1">
      <c r="A221" s="25">
        <v>44800</v>
      </c>
      <c r="B221" s="48">
        <v>108</v>
      </c>
      <c r="C221" s="37" t="s">
        <v>194</v>
      </c>
      <c r="D221" s="37" t="s">
        <v>172</v>
      </c>
      <c r="E221" s="36" t="s">
        <v>173</v>
      </c>
      <c r="F221" s="36" t="s">
        <v>174</v>
      </c>
      <c r="G221" s="38">
        <v>5900.87</v>
      </c>
      <c r="H221" s="5">
        <v>3727</v>
      </c>
    </row>
    <row r="222" spans="1:8" ht="26.25" customHeight="1">
      <c r="A222" s="25">
        <v>44778</v>
      </c>
      <c r="B222" s="48">
        <v>83</v>
      </c>
      <c r="C222" s="37" t="s">
        <v>194</v>
      </c>
      <c r="D222" s="37" t="s">
        <v>172</v>
      </c>
      <c r="E222" s="36" t="s">
        <v>173</v>
      </c>
      <c r="F222" s="36" t="s">
        <v>174</v>
      </c>
      <c r="G222" s="38">
        <v>6527.98</v>
      </c>
      <c r="H222" s="5">
        <v>3722</v>
      </c>
    </row>
    <row r="223" spans="1:8" ht="26.25" customHeight="1">
      <c r="A223" s="25">
        <v>44784</v>
      </c>
      <c r="B223" s="48">
        <v>140</v>
      </c>
      <c r="C223" s="37" t="s">
        <v>194</v>
      </c>
      <c r="D223" s="37" t="s">
        <v>158</v>
      </c>
      <c r="E223" s="36" t="s">
        <v>173</v>
      </c>
      <c r="F223" s="36" t="s">
        <v>174</v>
      </c>
      <c r="G223" s="38">
        <v>998.08</v>
      </c>
      <c r="H223" s="5">
        <v>3723</v>
      </c>
    </row>
    <row r="224" spans="1:8" ht="26.25" customHeight="1">
      <c r="A224" s="25">
        <v>44792</v>
      </c>
      <c r="B224" s="48">
        <v>83</v>
      </c>
      <c r="C224" s="37" t="s">
        <v>194</v>
      </c>
      <c r="D224" s="37"/>
      <c r="E224" s="36" t="s">
        <v>173</v>
      </c>
      <c r="F224" s="36" t="s">
        <v>174</v>
      </c>
      <c r="G224" s="38">
        <v>8803.06</v>
      </c>
      <c r="H224" s="5">
        <v>39121</v>
      </c>
    </row>
    <row r="225" spans="1:8" ht="26.25" customHeight="1">
      <c r="A225" s="25">
        <v>44834</v>
      </c>
      <c r="B225" s="48" t="s">
        <v>74</v>
      </c>
      <c r="C225" s="37" t="s">
        <v>73</v>
      </c>
      <c r="D225" s="37"/>
      <c r="E225" s="36" t="s">
        <v>175</v>
      </c>
      <c r="F225" s="36" t="s">
        <v>176</v>
      </c>
      <c r="G225" s="55">
        <f>91.15+2.2+4.4</f>
        <v>97.75000000000001</v>
      </c>
      <c r="H225" s="5"/>
    </row>
    <row r="226" spans="1:8" ht="24.75" customHeight="1">
      <c r="A226" s="39"/>
      <c r="B226" s="29"/>
      <c r="C226" s="30"/>
      <c r="D226" s="30"/>
      <c r="E226" s="31"/>
      <c r="F226" s="31"/>
      <c r="G226" s="46">
        <f>SUM(G209:G225)</f>
        <v>1544261.5399999998</v>
      </c>
      <c r="H226" s="5"/>
    </row>
    <row r="228" ht="15">
      <c r="G228" s="57"/>
    </row>
    <row r="229" ht="15">
      <c r="G229" s="58"/>
    </row>
    <row r="230" ht="15">
      <c r="G230" s="57"/>
    </row>
    <row r="231" ht="15">
      <c r="G231" s="57"/>
    </row>
    <row r="232" ht="15">
      <c r="G232" s="57"/>
    </row>
  </sheetData>
  <autoFilter ref="A8:I226"/>
  <mergeCells count="7">
    <mergeCell ref="A1:G1"/>
    <mergeCell ref="A2:G2"/>
    <mergeCell ref="A3:G3"/>
    <mergeCell ref="A5:G5"/>
    <mergeCell ref="A7:G7"/>
    <mergeCell ref="A4:H4"/>
    <mergeCell ref="A6:H6"/>
  </mergeCells>
  <printOptions/>
  <pageMargins left="0.31496062992125984" right="0.31496062992125984" top="0.7874015748031497" bottom="0.3937007874015748" header="0.31496062992125984" footer="0.31496062992125984"/>
  <pageSetup horizontalDpi="1200" verticalDpi="1200" orientation="portrait" paperSize="9" scale="85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Prestação de Contas</cp:lastModifiedBy>
  <cp:lastPrinted>2023-01-23T12:14:25Z</cp:lastPrinted>
  <dcterms:created xsi:type="dcterms:W3CDTF">2015-02-24T11:41:13Z</dcterms:created>
  <dcterms:modified xsi:type="dcterms:W3CDTF">2023-01-23T12:14:35Z</dcterms:modified>
  <cp:category/>
  <cp:version/>
  <cp:contentType/>
  <cp:contentStatus/>
</cp:coreProperties>
</file>