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SUBVENÇÃO/"/>
    </mc:Choice>
  </mc:AlternateContent>
  <xr:revisionPtr revIDLastSave="13474" documentId="13_ncr:1_{2BF75AC4-F467-4BA5-B23B-3EEF69A9302F}" xr6:coauthVersionLast="47" xr6:coauthVersionMax="47" xr10:uidLastSave="{A47FA717-D9F6-4D7D-A33A-88817D26E4AB}"/>
  <bookViews>
    <workbookView xWindow="-120" yWindow="-120" windowWidth="29040" windowHeight="15720" activeTab="1" xr2:uid="{00000000-000D-0000-FFFF-FFFF00000000}"/>
  </bookViews>
  <sheets>
    <sheet name="Anexo 17" sheetId="8" r:id="rId1"/>
    <sheet name="março-25" sheetId="12" r:id="rId2"/>
  </sheets>
  <definedNames>
    <definedName name="_xlnm._FilterDatabase" localSheetId="1" hidden="1">'março-25'!$A$8:$H$201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0" i="12" l="1"/>
  <c r="G187" i="12"/>
  <c r="G39" i="12"/>
  <c r="G75" i="12" s="1"/>
  <c r="G114" i="12" s="1"/>
  <c r="G151" i="12" s="1"/>
  <c r="F30" i="8" l="1"/>
  <c r="G199" i="12"/>
  <c r="F29" i="8" l="1"/>
  <c r="F32" i="8" s="1"/>
  <c r="D80" i="8"/>
  <c r="E69" i="8" l="1"/>
  <c r="E65" i="8"/>
  <c r="E66" i="8"/>
  <c r="E67" i="8"/>
  <c r="E68" i="8"/>
  <c r="E70" i="8"/>
  <c r="E71" i="8"/>
  <c r="E72" i="8"/>
  <c r="E73" i="8"/>
  <c r="E74" i="8"/>
  <c r="E75" i="8"/>
  <c r="E76" i="8"/>
  <c r="E77" i="8"/>
  <c r="E78" i="8"/>
  <c r="E79" i="8"/>
  <c r="E64" i="8"/>
  <c r="F34" i="8" l="1"/>
  <c r="F101" i="8" l="1"/>
  <c r="C80" i="8"/>
  <c r="E80" i="8" s="1"/>
  <c r="F80" i="8"/>
  <c r="B80" i="8"/>
  <c r="F102" i="8" l="1"/>
  <c r="F103" i="8" l="1"/>
  <c r="F10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0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<sst xmlns="http://schemas.openxmlformats.org/spreadsheetml/2006/main" count="913" uniqueCount="323">
  <si>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</si>
  <si>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</si>
  <si>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</si>
  <si>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</si>
  <si>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</si>
  <si>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</si>
  <si>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</si>
  <si>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</si>
  <si>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</si>
  <si>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</si>
  <si>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</si>
  <si>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</si>
  <si>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</si>
  <si>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</si>
  <si>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</si>
  <si>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</si>
  <si>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</si>
  <si>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</si>
  <si>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recibo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</si>
  <si>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</si>
  <si>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</si>
  <si>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</si>
  <si>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</si>
  <si>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</si>
  <si>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</si>
  <si>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</si>
  <si>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</si>
  <si>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</si>
  <si>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</si>
  <si>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</si>
  <si>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</si>
  <si>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</si>
  <si>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</si>
  <si>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</si>
  <si>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</si>
  <si>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</si>
  <si>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</si>
  <si>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</si>
  <si>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</si>
  <si>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</si>
  <si>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</si>
  <si>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</si>
  <si>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</si>
  <si>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</si>
  <si>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</si>
  <si>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</si>
  <si>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</si>
  <si>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</si>
  <si>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</si>
  <si>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</si>
  <si>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</si>
  <si>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</si>
  <si>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</si>
  <si>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</si>
  <si>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</si>
  <si>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</si>
  <si>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</si>
  <si>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</si>
  <si>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</si>
  <si>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</si>
  <si>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</si>
  <si>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</si>
  <si>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</si>
  <si>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</si>
  <si>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</si>
  <si>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</si>
  <si>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</si>
  <si>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</si>
  <si>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</si>
  <si>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</si>
  <si>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</si>
  <si>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ordenados</t>
  </si>
  <si>
    <t>Banco Bradesco S.A</t>
  </si>
  <si>
    <t>extrato</t>
  </si>
  <si>
    <t>boleto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</si>
  <si>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</si>
  <si>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</si>
  <si>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</si>
  <si>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</si>
  <si>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</si>
  <si>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</si>
  <si>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</si>
  <si>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Gabriel Francisco Alves da Cruz</t>
  </si>
  <si>
    <t>Sintaresp Sindicato do Téc e Aux Radiologia</t>
  </si>
  <si>
    <t xml:space="preserve">Fundo de Garantia por Tempo de Serviço </t>
  </si>
  <si>
    <t>grrf</t>
  </si>
  <si>
    <t>encargos (parcial)</t>
  </si>
  <si>
    <t>vale alimentação</t>
  </si>
  <si>
    <t>gêneros alimentícios</t>
  </si>
  <si>
    <t>Cooperativa Odontologica de Jacarei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</si>
  <si>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</si>
  <si>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</si>
  <si>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</si>
  <si>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</si>
  <si>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</si>
  <si>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</si>
  <si>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</si>
  <si>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59.950.410/0001-46</t>
  </si>
  <si>
    <t>47.866.934/0001-74</t>
  </si>
  <si>
    <t>00.531.736/0001-96</t>
  </si>
  <si>
    <t xml:space="preserve">Sind Empreg Estab Sev Saude SJC </t>
  </si>
  <si>
    <t>72.308.372/000190</t>
  </si>
  <si>
    <t>Ticket Serviços S.A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</si>
  <si>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</si>
  <si>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</si>
  <si>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conv odontológico (parcial)</t>
  </si>
  <si>
    <t>serviço médico</t>
  </si>
  <si>
    <t>Utilidade pública</t>
  </si>
  <si>
    <t xml:space="preserve">tarifas </t>
  </si>
  <si>
    <t>despesas financeiras e bancárias</t>
  </si>
  <si>
    <t>DARF</t>
  </si>
  <si>
    <t>Documento de Arrecadação de Receitas Federais</t>
  </si>
  <si>
    <t>material médico hospitalar</t>
  </si>
  <si>
    <t>pensão alimentícia</t>
  </si>
  <si>
    <t>Contrib assistencial</t>
  </si>
  <si>
    <t>mens sindicato</t>
  </si>
  <si>
    <t>02/01/2023 a 31/01/2023</t>
  </si>
  <si>
    <t xml:space="preserve"> </t>
  </si>
  <si>
    <t>Cam Clinica de Anestesia Ltda</t>
  </si>
  <si>
    <t>26.182.442/0001-90</t>
  </si>
  <si>
    <t>serviço médico anestesista</t>
  </si>
  <si>
    <t>darf</t>
  </si>
  <si>
    <t>serviço médico conduta clinica</t>
  </si>
  <si>
    <t>Drl Serviços Médicos SS</t>
  </si>
  <si>
    <t>17.573.128/0001-47</t>
  </si>
  <si>
    <t>serviços médicos direção clinica</t>
  </si>
  <si>
    <t>serviços médicos direção técnica</t>
  </si>
  <si>
    <t>serviços médicos dir clinica e técnica</t>
  </si>
  <si>
    <t>Gianneschi &amp; Nogueira SS</t>
  </si>
  <si>
    <t>05.764.851/0001-24</t>
  </si>
  <si>
    <t>serviços médicos obstetrícia</t>
  </si>
  <si>
    <t>serviços médicos ortopedia</t>
  </si>
  <si>
    <t>Robortella Serviços Radiológicos Ltda</t>
  </si>
  <si>
    <t>96.475.314/0001-10</t>
  </si>
  <si>
    <t>serviços médicos radiologista</t>
  </si>
  <si>
    <t>Pro Infecto Serviços Médicos Ltda</t>
  </si>
  <si>
    <t>37.266.019/0001-94</t>
  </si>
  <si>
    <t>serviço médico infectologista</t>
  </si>
  <si>
    <t>White Martins Gases Industriais Ltda</t>
  </si>
  <si>
    <t>locações diversas</t>
  </si>
  <si>
    <t>fatura</t>
  </si>
  <si>
    <t>Companhia de Saneamento Básico do Estado de São Paulo- Sabesp</t>
  </si>
  <si>
    <t>água/esgoto</t>
  </si>
  <si>
    <t>energia elétrica</t>
  </si>
  <si>
    <t>02.302.100/0001-06</t>
  </si>
  <si>
    <t>Posto Manhãs de Sol Ltda</t>
  </si>
  <si>
    <t>48.517.205/0001-75</t>
  </si>
  <si>
    <t>combustível</t>
  </si>
  <si>
    <t>EDP São Paulo Distribuição  Energia S.A</t>
  </si>
  <si>
    <t>emprést consignado (parcial)</t>
  </si>
  <si>
    <t>Cavalcante e Claus Serviços Médicos Ltda</t>
  </si>
  <si>
    <t>20.055.585/0001-54</t>
  </si>
  <si>
    <t>Noseap Fisioterapia e Reabilitação Ltda</t>
  </si>
  <si>
    <t>37.556.641/0001-37</t>
  </si>
  <si>
    <t>serviço de fisioterapia</t>
  </si>
  <si>
    <t>CP Ferreira Instrumentação Cirurgica Me</t>
  </si>
  <si>
    <t>12.436.766/0001-00</t>
  </si>
  <si>
    <t xml:space="preserve">serviço de instrumentação </t>
  </si>
  <si>
    <t>35.820.448/0081-10</t>
  </si>
  <si>
    <t xml:space="preserve">locação de cilindros </t>
  </si>
  <si>
    <t xml:space="preserve">A R Ortiz Comércio e Manutenção de Equipamentos </t>
  </si>
  <si>
    <t>24.470.969/0001-94</t>
  </si>
  <si>
    <t>manutenão equipamento</t>
  </si>
  <si>
    <t>Alvaro Assad Ghiraldini Sociedade Individual de Advocacia</t>
  </si>
  <si>
    <t>41.593.452/0001-01</t>
  </si>
  <si>
    <t>assessoria jurídica</t>
  </si>
  <si>
    <t>assistência técnica</t>
  </si>
  <si>
    <t>Jodola Contabilidade Ltda</t>
  </si>
  <si>
    <t>48.518.344/0001-13</t>
  </si>
  <si>
    <t>serviço contabilidade</t>
  </si>
  <si>
    <t>controlador de acesso</t>
  </si>
  <si>
    <t>serviço motoboy</t>
  </si>
  <si>
    <t>Apretec Geradores e Serviços Ltda</t>
  </si>
  <si>
    <t>04.023.744/0001-82</t>
  </si>
  <si>
    <t>manutenção do gerador</t>
  </si>
  <si>
    <t>Wareline do Brasil Desenvolvimentos de Software</t>
  </si>
  <si>
    <t>71.613.996/0001-59</t>
  </si>
  <si>
    <t>sistema</t>
  </si>
  <si>
    <t>serviço de laboratório</t>
  </si>
  <si>
    <t>Kaprinter Com Servs e Locação de Equipamento</t>
  </si>
  <si>
    <t>16.893.341/0001-73</t>
  </si>
  <si>
    <t>locação de impressoras</t>
  </si>
  <si>
    <t>Ingrid da Conceição Rodrigues</t>
  </si>
  <si>
    <t>Alexandre Marques</t>
  </si>
  <si>
    <t>Maria Angelica M. da Silva Bassila</t>
  </si>
  <si>
    <t>Tesoureira</t>
  </si>
  <si>
    <t>284.896.558-47</t>
  </si>
  <si>
    <t>Os signatários, na qualidade de representantes da Santa Casa de Misericórdia de Guararem vem indicar, na forma abaixo detalhada, as despesas incorridas e pagas no exercício/2024 bem como as despesas a pagar no exercício seguinte.</t>
  </si>
  <si>
    <t>medicamentos</t>
  </si>
  <si>
    <t>Efath Serviços Especializados Ltda</t>
  </si>
  <si>
    <t>43.813.540/0001-05</t>
  </si>
  <si>
    <t>coleta de resíduos</t>
  </si>
  <si>
    <t>Nicole da Costa Bispo</t>
  </si>
  <si>
    <t xml:space="preserve">serviço médico </t>
  </si>
  <si>
    <t>Transx Express Ltda</t>
  </si>
  <si>
    <t>51.886.850/0001-70</t>
  </si>
  <si>
    <t>taxa negocial</t>
  </si>
  <si>
    <t>Ana Cristina da Costa Almeida</t>
  </si>
  <si>
    <t>Científicalab Produtos Laboratoriais e Sistemas Ltda</t>
  </si>
  <si>
    <t>04.539.279/0001-37</t>
  </si>
  <si>
    <t>07.073.027/0070-85</t>
  </si>
  <si>
    <t>serviço de armazenage</t>
  </si>
  <si>
    <t>SGS Auditoria e Consultoria Contábil Ltda</t>
  </si>
  <si>
    <t>44.392.386/0001-08</t>
  </si>
  <si>
    <t>auditoria contábil</t>
  </si>
  <si>
    <t>Melhor Gas Distribuidora Ltda Epp</t>
  </si>
  <si>
    <t>serviço de laboratório parcial</t>
  </si>
  <si>
    <t>RDGS Preserve Saude e Segurança do Trbalhao Ltda</t>
  </si>
  <si>
    <t>68.295.880/0001-04</t>
  </si>
  <si>
    <t>medicina do trabalho</t>
  </si>
  <si>
    <t>Termo de Convênio 01/2024</t>
  </si>
  <si>
    <t>01/01/2025 a 31/12/2025</t>
  </si>
  <si>
    <t>48.100.176/0002-22</t>
  </si>
  <si>
    <t>Laudetch Soluções em TI</t>
  </si>
  <si>
    <t>28.101.391/0001-50</t>
  </si>
  <si>
    <t>serv tecnologia da informação</t>
  </si>
  <si>
    <t>Concessão de Subvenção do Município de Guararema para custeio das despesas de manutenção do atendimento à Saúde, conforme Plano de Trabalho, constante do Processo Administrativo nº 13086 de 27 de novembro de 2024.</t>
  </si>
  <si>
    <t>férias</t>
  </si>
  <si>
    <t>rescisão contratual</t>
  </si>
  <si>
    <t>Hospdrogas Comercial Ltda Epp</t>
  </si>
  <si>
    <t>08.774.906/0001-75</t>
  </si>
  <si>
    <t>Astra Farma Comércio de Mat Med Hosp Ltda</t>
  </si>
  <si>
    <t>10.571.984/0001-14</t>
  </si>
  <si>
    <t>Med Center Comercial Ltda</t>
  </si>
  <si>
    <t>00.874.929/0005-73</t>
  </si>
  <si>
    <t>Supermed Com e Imp de Prod Med e Hosp Ltda</t>
  </si>
  <si>
    <t>11.206.099/0004-41</t>
  </si>
  <si>
    <t>55.309.074/0001-04</t>
  </si>
  <si>
    <t>Futura Comércio de Produtos Médicos e Hospitalares Ltda</t>
  </si>
  <si>
    <t>08.231.734/0001-93</t>
  </si>
  <si>
    <t>11.206.099/0001-07</t>
  </si>
  <si>
    <t>UTD Suzano Unidade de Tratamento e Destinação Final Ltda</t>
  </si>
  <si>
    <t>51.078.919/0001-39</t>
  </si>
  <si>
    <t>Produmed Serviços Industriais e Comércio Ltda</t>
  </si>
  <si>
    <t>55.634.901/0001-27</t>
  </si>
  <si>
    <t>esterilização de material</t>
  </si>
  <si>
    <t>oxigênio</t>
  </si>
  <si>
    <t>35.820.448/0100-18</t>
  </si>
  <si>
    <t>vale refeição</t>
  </si>
  <si>
    <t>Guararema, 01 de abril de 2025.</t>
  </si>
  <si>
    <t>506802/82736917</t>
  </si>
  <si>
    <t>507294/ 82737411</t>
  </si>
  <si>
    <t>encargos</t>
  </si>
  <si>
    <t>consignado rescisão</t>
  </si>
  <si>
    <t>Enbex Hospitalar Ltda</t>
  </si>
  <si>
    <t>27.306.243/0001-09</t>
  </si>
  <si>
    <t>Global Hospitalar Importação e Comércio S.A</t>
  </si>
  <si>
    <t>12.047.164/0001-53</t>
  </si>
  <si>
    <t>Cirurgica São José Ltda</t>
  </si>
  <si>
    <t>Medicamental Hospitalar Ltda</t>
  </si>
  <si>
    <t>31.378.288/0004-09</t>
  </si>
  <si>
    <t>11/022025</t>
  </si>
  <si>
    <t>Novaliança Pharma Comércio Varejista de prod Farmaceuticos</t>
  </si>
  <si>
    <t>37.801.332/0001-85</t>
  </si>
  <si>
    <t>material de higiene pessoal</t>
  </si>
  <si>
    <t>CM Hospitalar S.A</t>
  </si>
  <si>
    <t>14.420.164/0036-87</t>
  </si>
  <si>
    <t>Drogarema Drogaria e Pefumaria Ltda</t>
  </si>
  <si>
    <t>12.003.055/0003-04</t>
  </si>
  <si>
    <t>WPF Drogaria Ltda</t>
  </si>
  <si>
    <t>22.202.179/0003-64</t>
  </si>
  <si>
    <t>12.420.164/0005-80</t>
  </si>
  <si>
    <t>Comercial Cirurugca Rioclarense Ltda</t>
  </si>
  <si>
    <t>67.729.178/0004-91</t>
  </si>
  <si>
    <t>11.206.099/0001-32</t>
  </si>
  <si>
    <t>F &amp;F Distribuidora de Produtos Farmaceuticos Ltda</t>
  </si>
  <si>
    <t>10.854.165/0018-22</t>
  </si>
  <si>
    <t>material médico hospitalar (parcial)</t>
  </si>
  <si>
    <t>Ativa Comercial Hospitalar Ltda</t>
  </si>
  <si>
    <t>04.274.988/0001-38</t>
  </si>
  <si>
    <t>D. Gonçalves Instrumentos Ltda</t>
  </si>
  <si>
    <t>04.817.909/0001-98</t>
  </si>
  <si>
    <t>DSP Equipamentos Ltda</t>
  </si>
  <si>
    <t>29.695.217/0001-45</t>
  </si>
  <si>
    <t>Master Disagnóstica Prod Lab e Hosp Ltda</t>
  </si>
  <si>
    <t>00.647.935/0001-64</t>
  </si>
  <si>
    <t>00.874.929/0001-40</t>
  </si>
  <si>
    <t>Bioline Fios Cirurgicos Ltda</t>
  </si>
  <si>
    <t>37.844.479/0002-33</t>
  </si>
  <si>
    <t>Londres Dist de Prod Alimentícios Ltda</t>
  </si>
  <si>
    <t>07.034.947/0001-62</t>
  </si>
  <si>
    <t>New Saboreal Distribuidora de Doces Ltda</t>
  </si>
  <si>
    <t>48.626.267/0001-15</t>
  </si>
  <si>
    <t>JBS S.A</t>
  </si>
  <si>
    <t>02.916.265/0236-15</t>
  </si>
  <si>
    <t>Comercial de Alimentos Caetano Ltda</t>
  </si>
  <si>
    <t>10.454.303/0001-38</t>
  </si>
  <si>
    <t>07.556.205/0001-05</t>
  </si>
  <si>
    <t>Mercadinho Serv Mago Ltda</t>
  </si>
  <si>
    <t>01.677.196/0001-16</t>
  </si>
  <si>
    <t>Nova Mega G Atacadista de Alimentos S.A</t>
  </si>
  <si>
    <t>19.043.440/0002-35</t>
  </si>
  <si>
    <t>gen alimenticíoos (parcial)</t>
  </si>
  <si>
    <t>Efeito Impressos Eireli</t>
  </si>
  <si>
    <t>28.612.878/0001-05</t>
  </si>
  <si>
    <t>material gráfico</t>
  </si>
  <si>
    <t>Amade Comércio de Produtos de Limpeza Ltda</t>
  </si>
  <si>
    <t>61.435.970/0001-04</t>
  </si>
  <si>
    <t>material de limpeza</t>
  </si>
  <si>
    <t>02.947.234/0001-76</t>
  </si>
  <si>
    <t>Alexandre Eduardo Dias de Araujo</t>
  </si>
  <si>
    <t>00.331.737/0001-97</t>
  </si>
  <si>
    <t>material de escritório</t>
  </si>
  <si>
    <t>Tanby Comércio de Papeis Ltda</t>
  </si>
  <si>
    <t>65.069.593/0001-98</t>
  </si>
  <si>
    <t>material de escritório (parcial)</t>
  </si>
  <si>
    <t>Sistema Serv RB Quality Com de Embalagens Ltda</t>
  </si>
  <si>
    <t>08.189.587/0001-30</t>
  </si>
  <si>
    <t>material de limpeza (parcial)</t>
  </si>
  <si>
    <t>Sales Distribuidora Ltda</t>
  </si>
  <si>
    <t>47.978.428/0001-77</t>
  </si>
  <si>
    <t>Reversão Produçoes Gráficas Ltda Me</t>
  </si>
  <si>
    <t>01.383.391/0001-33</t>
  </si>
  <si>
    <t xml:space="preserve">material gráfico </t>
  </si>
  <si>
    <t>03/0/2025</t>
  </si>
  <si>
    <t>Tivit Terceirização e Processos Serv  Tecn S.A</t>
  </si>
  <si>
    <t>Galdino A. Siqueira Filho Padaria Me</t>
  </si>
  <si>
    <t>Transf. Bancária nº 3905987 constante do Extrato</t>
  </si>
  <si>
    <t>Transf. Bancária nº 9234574 constante do Extrato</t>
  </si>
  <si>
    <t>Transf. Bancária nº 5291266 constante do Extrato</t>
  </si>
  <si>
    <t>23106/ 39106</t>
  </si>
  <si>
    <t>Lider Vale Produtos  Equip para Limpeza Ltda</t>
  </si>
  <si>
    <t>Funcionários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</si>
</sst>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0" fontId="8" fillId="0" borderId="1" xfId="0" applyFont="1" applyBorder="1"/>
    <xf numFmtId="0" fontId="11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4" fontId="1" fillId="0" borderId="1" xfId="0" applyNumberFormat="1" applyFont="1" applyBorder="1"/>
    <xf numFmtId="0" fontId="3" fillId="0" borderId="1" xfId="0" applyFont="1" applyBorder="1" applyAlignment="1">
      <alignment horizontal="left"/>
    </xf>
    <xf numFmtId="164" fontId="4" fillId="0" borderId="1" xfId="1" applyFont="1" applyFill="1" applyBorder="1" applyAlignment="1">
      <alignment horizontal="left" wrapText="1"/>
    </xf>
    <xf numFmtId="164" fontId="8" fillId="0" borderId="0" xfId="1" applyFont="1" applyFill="1" applyBorder="1"/>
    <xf numFmtId="0" fontId="15" fillId="0" borderId="0" xfId="0" applyFont="1"/>
    <xf numFmtId="164" fontId="20" fillId="2" borderId="1" xfId="1" applyFont="1" applyFill="1" applyBorder="1"/>
    <xf numFmtId="0" fontId="21" fillId="0" borderId="1" xfId="0" applyFont="1" applyBorder="1" applyAlignment="1">
      <alignment horizontal="center" wrapText="1"/>
    </xf>
    <xf numFmtId="164" fontId="22" fillId="0" borderId="1" xfId="1" applyFont="1" applyBorder="1"/>
    <xf numFmtId="164" fontId="22" fillId="0" borderId="1" xfId="1" applyFont="1" applyFill="1" applyBorder="1"/>
    <xf numFmtId="164" fontId="19" fillId="3" borderId="1" xfId="1" applyFont="1" applyFill="1" applyBorder="1"/>
    <xf numFmtId="164" fontId="13" fillId="0" borderId="1" xfId="1" applyFont="1" applyFill="1" applyBorder="1"/>
    <xf numFmtId="164" fontId="18" fillId="0" borderId="0" xfId="0" applyNumberFormat="1" applyFont="1"/>
    <xf numFmtId="0" fontId="18" fillId="0" borderId="0" xfId="0" applyFont="1"/>
    <xf numFmtId="164" fontId="13" fillId="0" borderId="0" xfId="0" applyNumberFormat="1" applyFont="1"/>
    <xf numFmtId="44" fontId="13" fillId="0" borderId="0" xfId="0" applyNumberFormat="1" applyFont="1"/>
    <xf numFmtId="3" fontId="3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horizontal="left"/>
    </xf>
    <xf numFmtId="164" fontId="22" fillId="0" borderId="0" xfId="1" applyFont="1" applyFill="1" applyBorder="1"/>
    <xf numFmtId="164" fontId="0" fillId="0" borderId="0" xfId="1" applyFont="1" applyFill="1"/>
    <xf numFmtId="164" fontId="0" fillId="0" borderId="0" xfId="1" applyFont="1" applyBorder="1"/>
    <xf numFmtId="44" fontId="0" fillId="0" borderId="0" xfId="0" applyNumberFormat="1"/>
    <xf numFmtId="14" fontId="8" fillId="0" borderId="1" xfId="0" applyNumberFormat="1" applyFont="1" applyBorder="1"/>
    <xf numFmtId="14" fontId="13" fillId="0" borderId="1" xfId="0" applyNumberFormat="1" applyFont="1" applyBorder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3" fillId="0" borderId="1" xfId="1" applyFont="1" applyFill="1" applyBorder="1" applyAlignment="1">
      <alignment horizontal="center"/>
    </xf>
    <xf numFmtId="164" fontId="1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1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1"/>
  <sheetViews>
    <sheetView zoomScaleNormal="100" workbookViewId="0">
      <selection activeCell="K110" sqref="K110:K115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  <col min="12" max="12" width="21" customWidth="1"/>
    <col min="14" max="14" width="11" customWidth="1"/>
  </cols>
  <sheetData>
    <row r="1" spans="1:6" x14ac:dyDescent="0.25">
      <c r="A1" s="72" t="s">
        <v>103</v>
      </c>
      <c r="B1" s="72"/>
      <c r="C1" s="72"/>
      <c r="D1" s="72"/>
      <c r="E1" s="72"/>
      <c r="F1" s="72"/>
    </row>
    <row r="2" spans="1:6" ht="3.75" customHeight="1" x14ac:dyDescent="0.25">
      <c r="A2" s="36"/>
      <c r="B2" s="36"/>
      <c r="C2" s="36"/>
      <c r="D2" s="36"/>
      <c r="E2" s="36"/>
      <c r="F2" s="36"/>
    </row>
    <row r="3" spans="1:6" x14ac:dyDescent="0.25">
      <c r="A3" s="72" t="s">
        <v>78</v>
      </c>
      <c r="B3" s="72"/>
      <c r="C3" s="72"/>
      <c r="D3" s="72"/>
      <c r="E3" s="72"/>
      <c r="F3" s="72"/>
    </row>
    <row r="4" spans="1:6" x14ac:dyDescent="0.25">
      <c r="A4" s="72" t="s">
        <v>0</v>
      </c>
      <c r="B4" s="72"/>
      <c r="C4" s="72"/>
      <c r="D4" s="72"/>
      <c r="E4" s="72"/>
      <c r="F4" s="72"/>
    </row>
    <row r="5" spans="1:6" ht="6.75" customHeight="1" x14ac:dyDescent="0.25">
      <c r="A5" s="36"/>
      <c r="B5" s="36"/>
      <c r="C5" s="36"/>
      <c r="D5" s="36"/>
      <c r="E5" s="36"/>
      <c r="F5" s="36"/>
    </row>
    <row r="6" spans="1:6" x14ac:dyDescent="0.25">
      <c r="A6" s="72" t="s">
        <v>95</v>
      </c>
      <c r="B6" s="72"/>
      <c r="C6" s="72"/>
      <c r="D6" s="72"/>
      <c r="E6" s="72"/>
      <c r="F6" s="72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90</v>
      </c>
      <c r="B8" s="1" t="s">
        <v>15</v>
      </c>
      <c r="C8" s="1"/>
      <c r="D8" s="1"/>
      <c r="E8" s="1"/>
      <c r="F8" s="1"/>
    </row>
    <row r="9" spans="1:6" x14ac:dyDescent="0.25">
      <c r="A9" s="4" t="s">
        <v>91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66</v>
      </c>
      <c r="C11" s="1"/>
      <c r="D11" s="1"/>
      <c r="E11" s="1"/>
      <c r="F11" s="1"/>
    </row>
    <row r="12" spans="1:6" x14ac:dyDescent="0.25">
      <c r="A12" s="4" t="s">
        <v>92</v>
      </c>
      <c r="B12" s="1" t="s">
        <v>183</v>
      </c>
      <c r="C12" s="1"/>
      <c r="D12" s="1"/>
      <c r="E12" s="1"/>
      <c r="F12" s="1"/>
    </row>
    <row r="13" spans="1:6" x14ac:dyDescent="0.25">
      <c r="A13" s="4" t="s">
        <v>27</v>
      </c>
      <c r="B13" s="43" t="s">
        <v>186</v>
      </c>
      <c r="C13" s="1"/>
      <c r="D13" s="1"/>
      <c r="E13" s="1"/>
      <c r="F13" s="1"/>
    </row>
    <row r="14" spans="1:6" ht="51.75" customHeight="1" x14ac:dyDescent="0.25">
      <c r="A14" s="4" t="s">
        <v>93</v>
      </c>
      <c r="B14" s="93" t="s">
        <v>216</v>
      </c>
      <c r="C14" s="93"/>
      <c r="D14" s="93"/>
      <c r="E14" s="93"/>
      <c r="F14" s="93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94</v>
      </c>
      <c r="B16" s="1" t="s">
        <v>67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3" t="s">
        <v>28</v>
      </c>
      <c r="B18" s="13" t="s">
        <v>4</v>
      </c>
      <c r="C18" s="94" t="s">
        <v>29</v>
      </c>
      <c r="D18" s="95"/>
      <c r="E18" s="96" t="s">
        <v>30</v>
      </c>
      <c r="F18" s="96"/>
    </row>
    <row r="19" spans="1:11" x14ac:dyDescent="0.25">
      <c r="A19" s="12" t="s">
        <v>210</v>
      </c>
      <c r="B19" s="70">
        <v>45653</v>
      </c>
      <c r="C19" s="82" t="s">
        <v>211</v>
      </c>
      <c r="D19" s="83"/>
      <c r="E19" s="85">
        <v>17905869</v>
      </c>
      <c r="F19" s="85"/>
      <c r="I19" s="21"/>
    </row>
    <row r="20" spans="1:11" x14ac:dyDescent="0.25">
      <c r="A20" s="12"/>
      <c r="B20" s="48"/>
      <c r="C20" s="82"/>
      <c r="D20" s="83"/>
      <c r="E20" s="86"/>
      <c r="F20" s="86"/>
      <c r="I20" s="20"/>
    </row>
    <row r="21" spans="1:11" ht="13.5" customHeight="1" x14ac:dyDescent="0.25">
      <c r="A21" s="12"/>
      <c r="B21" s="48"/>
      <c r="C21" s="91"/>
      <c r="D21" s="91"/>
      <c r="E21" s="92"/>
      <c r="F21" s="92"/>
      <c r="I21" s="20"/>
    </row>
    <row r="22" spans="1:11" x14ac:dyDescent="0.25">
      <c r="A22" s="89" t="s">
        <v>75</v>
      </c>
      <c r="B22" s="90"/>
      <c r="C22" s="90"/>
      <c r="D22" s="90"/>
      <c r="E22" s="90"/>
      <c r="F22" s="90"/>
    </row>
    <row r="23" spans="1:11" ht="28.5" customHeight="1" x14ac:dyDescent="0.25">
      <c r="A23" s="18" t="s">
        <v>31</v>
      </c>
      <c r="B23" s="18" t="s">
        <v>32</v>
      </c>
      <c r="C23" s="18" t="s">
        <v>33</v>
      </c>
      <c r="D23" s="87" t="s">
        <v>34</v>
      </c>
      <c r="E23" s="87"/>
      <c r="F23" s="18" t="s">
        <v>5</v>
      </c>
    </row>
    <row r="24" spans="1:11" ht="27" customHeight="1" x14ac:dyDescent="0.25">
      <c r="A24" s="69">
        <v>45721</v>
      </c>
      <c r="B24" s="40">
        <v>850000</v>
      </c>
      <c r="C24" s="69">
        <v>45721</v>
      </c>
      <c r="D24" s="88" t="s">
        <v>317</v>
      </c>
      <c r="E24" s="88"/>
      <c r="F24" s="40">
        <v>850000</v>
      </c>
      <c r="J24" s="20"/>
    </row>
    <row r="25" spans="1:11" ht="27" customHeight="1" x14ac:dyDescent="0.25">
      <c r="A25" s="69">
        <v>45728</v>
      </c>
      <c r="B25" s="40">
        <v>1000000</v>
      </c>
      <c r="C25" s="69">
        <v>45728</v>
      </c>
      <c r="D25" s="88" t="s">
        <v>318</v>
      </c>
      <c r="E25" s="88"/>
      <c r="F25" s="40">
        <v>1000000</v>
      </c>
      <c r="I25" s="21"/>
      <c r="J25" s="20"/>
      <c r="K25" s="20"/>
    </row>
    <row r="26" spans="1:11" ht="27" customHeight="1" x14ac:dyDescent="0.25">
      <c r="A26" s="69">
        <v>45737</v>
      </c>
      <c r="B26" s="40">
        <v>105000</v>
      </c>
      <c r="C26" s="69">
        <v>45737</v>
      </c>
      <c r="D26" s="88" t="s">
        <v>319</v>
      </c>
      <c r="E26" s="88"/>
      <c r="F26" s="40">
        <v>105000</v>
      </c>
      <c r="J26" s="20"/>
      <c r="K26" s="20"/>
    </row>
    <row r="27" spans="1:11" ht="27" customHeight="1" x14ac:dyDescent="0.25">
      <c r="A27" s="69"/>
      <c r="B27" s="40"/>
      <c r="C27" s="69"/>
      <c r="D27" s="88"/>
      <c r="E27" s="88"/>
      <c r="F27" s="40">
        <v>0</v>
      </c>
      <c r="J27" s="20"/>
      <c r="K27" s="20"/>
    </row>
    <row r="28" spans="1:11" x14ac:dyDescent="0.25">
      <c r="A28" s="74" t="s">
        <v>76</v>
      </c>
      <c r="B28" s="74"/>
      <c r="C28" s="74"/>
      <c r="D28" s="74"/>
      <c r="E28" s="74"/>
      <c r="F28" s="40">
        <v>1625.98</v>
      </c>
      <c r="J28" s="20"/>
      <c r="K28" s="20"/>
    </row>
    <row r="29" spans="1:11" x14ac:dyDescent="0.25">
      <c r="A29" s="74" t="s">
        <v>35</v>
      </c>
      <c r="B29" s="74"/>
      <c r="C29" s="74"/>
      <c r="D29" s="74"/>
      <c r="E29" s="74"/>
      <c r="F29" s="8">
        <f>SUM(F24:F27)</f>
        <v>1955000</v>
      </c>
      <c r="J29" s="20"/>
      <c r="K29" s="20"/>
    </row>
    <row r="30" spans="1:11" x14ac:dyDescent="0.25">
      <c r="A30" s="74" t="s">
        <v>36</v>
      </c>
      <c r="B30" s="74"/>
      <c r="C30" s="74"/>
      <c r="D30" s="74"/>
      <c r="E30" s="74"/>
      <c r="F30" s="40">
        <f>0.01+2.13+1.8+313.65</f>
        <v>317.58999999999997</v>
      </c>
      <c r="H30" s="52" t="s">
        <v>116</v>
      </c>
      <c r="J30" s="20"/>
      <c r="K30" s="20"/>
    </row>
    <row r="31" spans="1:11" x14ac:dyDescent="0.25">
      <c r="A31" s="74" t="s">
        <v>37</v>
      </c>
      <c r="B31" s="74"/>
      <c r="C31" s="74"/>
      <c r="D31" s="74"/>
      <c r="E31" s="74"/>
      <c r="F31" s="8">
        <v>0</v>
      </c>
      <c r="J31" s="20"/>
      <c r="K31" s="20"/>
    </row>
    <row r="32" spans="1:11" x14ac:dyDescent="0.25">
      <c r="A32" s="74" t="s">
        <v>38</v>
      </c>
      <c r="B32" s="74"/>
      <c r="C32" s="74"/>
      <c r="D32" s="74"/>
      <c r="E32" s="74"/>
      <c r="F32" s="8">
        <f>F28+F29+F30+F31</f>
        <v>1956943.57</v>
      </c>
      <c r="J32" s="20"/>
      <c r="K32" s="20"/>
    </row>
    <row r="33" spans="1:11" x14ac:dyDescent="0.25">
      <c r="A33" s="74" t="s">
        <v>77</v>
      </c>
      <c r="B33" s="74"/>
      <c r="C33" s="74"/>
      <c r="D33" s="74"/>
      <c r="E33" s="74"/>
      <c r="F33" s="8">
        <v>0</v>
      </c>
      <c r="K33" s="20"/>
    </row>
    <row r="34" spans="1:11" x14ac:dyDescent="0.25">
      <c r="A34" s="74" t="s">
        <v>39</v>
      </c>
      <c r="B34" s="74"/>
      <c r="C34" s="74"/>
      <c r="D34" s="74"/>
      <c r="E34" s="74"/>
      <c r="F34" s="7">
        <f>F32+F33</f>
        <v>1956943.57</v>
      </c>
      <c r="G34" s="21"/>
      <c r="I34" s="21"/>
      <c r="K34" s="20"/>
    </row>
    <row r="35" spans="1:11" ht="9.75" customHeight="1" x14ac:dyDescent="0.25">
      <c r="A35" s="11" t="s">
        <v>40</v>
      </c>
      <c r="B35" s="2"/>
      <c r="C35" s="2"/>
      <c r="I35" s="21"/>
      <c r="K35" s="20"/>
    </row>
    <row r="36" spans="1:11" ht="11.25" customHeight="1" x14ac:dyDescent="0.25">
      <c r="A36" s="11" t="s">
        <v>41</v>
      </c>
      <c r="B36" s="2"/>
      <c r="C36" s="2"/>
      <c r="K36" s="20"/>
    </row>
    <row r="37" spans="1:11" ht="10.5" customHeight="1" x14ac:dyDescent="0.25">
      <c r="A37" s="11" t="s">
        <v>68</v>
      </c>
      <c r="B37" s="2"/>
      <c r="C37" s="2"/>
      <c r="I37" s="21"/>
      <c r="K37" s="20"/>
    </row>
    <row r="38" spans="1:11" ht="10.5" customHeight="1" x14ac:dyDescent="0.25">
      <c r="A38" s="11"/>
      <c r="B38" s="2"/>
      <c r="C38" s="2"/>
      <c r="I38" s="21"/>
      <c r="K38" s="20"/>
    </row>
    <row r="39" spans="1:11" ht="10.5" customHeight="1" x14ac:dyDescent="0.25">
      <c r="A39" s="11"/>
      <c r="B39" s="2"/>
      <c r="C39" s="2"/>
      <c r="I39" s="21"/>
      <c r="K39" s="20"/>
    </row>
    <row r="40" spans="1:11" ht="10.5" customHeight="1" x14ac:dyDescent="0.25">
      <c r="A40" s="11"/>
      <c r="B40" s="2"/>
      <c r="C40" s="2"/>
      <c r="I40" s="21"/>
      <c r="K40" s="20"/>
    </row>
    <row r="41" spans="1:11" ht="10.5" customHeight="1" x14ac:dyDescent="0.25">
      <c r="A41" s="11"/>
      <c r="B41" s="2"/>
      <c r="C41" s="2"/>
      <c r="I41" s="21"/>
      <c r="K41" s="20"/>
    </row>
    <row r="42" spans="1:11" ht="10.5" customHeight="1" x14ac:dyDescent="0.25">
      <c r="A42" s="11"/>
      <c r="B42" s="2"/>
      <c r="C42" s="2"/>
      <c r="I42" s="21"/>
      <c r="K42" s="20"/>
    </row>
    <row r="43" spans="1:11" ht="10.5" customHeight="1" x14ac:dyDescent="0.25">
      <c r="A43" s="11"/>
      <c r="B43" s="2"/>
      <c r="C43" s="2"/>
      <c r="I43" s="21"/>
      <c r="K43" s="20"/>
    </row>
    <row r="44" spans="1:11" ht="10.5" customHeight="1" x14ac:dyDescent="0.25">
      <c r="A44" s="11"/>
      <c r="B44" s="2"/>
      <c r="C44" s="2"/>
      <c r="I44" s="21"/>
      <c r="K44" s="20"/>
    </row>
    <row r="45" spans="1:11" ht="10.5" customHeight="1" x14ac:dyDescent="0.25">
      <c r="A45" s="11"/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10.5" customHeight="1" x14ac:dyDescent="0.25">
      <c r="A50" s="11"/>
      <c r="B50" s="2"/>
      <c r="C50" s="2"/>
      <c r="I50" s="21"/>
      <c r="K50" s="20"/>
    </row>
    <row r="51" spans="1:11" ht="10.5" customHeight="1" x14ac:dyDescent="0.25">
      <c r="A51" s="11"/>
      <c r="B51" s="2"/>
      <c r="C51" s="2"/>
      <c r="I51" s="21"/>
      <c r="K51" s="20"/>
    </row>
    <row r="52" spans="1:11" ht="20.100000000000001" customHeight="1" x14ac:dyDescent="0.25">
      <c r="A52" s="72" t="s">
        <v>103</v>
      </c>
      <c r="B52" s="72"/>
      <c r="C52" s="72"/>
      <c r="D52" s="72"/>
      <c r="E52" s="72"/>
      <c r="F52" s="72"/>
    </row>
    <row r="53" spans="1:11" ht="13.5" customHeight="1" x14ac:dyDescent="0.25">
      <c r="A53" s="36"/>
      <c r="B53" s="36"/>
      <c r="C53" s="36"/>
      <c r="D53" s="36"/>
      <c r="E53" s="36"/>
      <c r="F53" s="36"/>
    </row>
    <row r="54" spans="1:11" ht="16.5" customHeight="1" x14ac:dyDescent="0.25">
      <c r="A54" s="72" t="s">
        <v>78</v>
      </c>
      <c r="B54" s="72"/>
      <c r="C54" s="72"/>
      <c r="D54" s="72"/>
      <c r="E54" s="72"/>
      <c r="F54" s="72"/>
    </row>
    <row r="55" spans="1:11" ht="16.5" customHeight="1" x14ac:dyDescent="0.25">
      <c r="A55" s="72" t="s">
        <v>0</v>
      </c>
      <c r="B55" s="72"/>
      <c r="C55" s="72"/>
      <c r="D55" s="72"/>
      <c r="E55" s="72"/>
      <c r="F55" s="72"/>
    </row>
    <row r="56" spans="1:11" ht="9.75" customHeight="1" x14ac:dyDescent="0.25">
      <c r="A56" s="36"/>
      <c r="B56" s="36"/>
      <c r="C56" s="36"/>
      <c r="D56" s="36"/>
      <c r="E56" s="36"/>
      <c r="F56" s="36"/>
    </row>
    <row r="57" spans="1:11" ht="13.5" customHeight="1" x14ac:dyDescent="0.25">
      <c r="A57" s="72" t="s">
        <v>95</v>
      </c>
      <c r="B57" s="72"/>
      <c r="C57" s="72"/>
      <c r="D57" s="72"/>
      <c r="E57" s="72"/>
      <c r="F57" s="72"/>
    </row>
    <row r="58" spans="1:11" ht="13.5" customHeight="1" x14ac:dyDescent="0.25"/>
    <row r="59" spans="1:11" ht="38.25" customHeight="1" x14ac:dyDescent="0.25">
      <c r="A59" s="97" t="s">
        <v>187</v>
      </c>
      <c r="B59" s="97"/>
      <c r="C59" s="97"/>
      <c r="D59" s="97"/>
      <c r="E59" s="97"/>
      <c r="F59" s="97"/>
    </row>
    <row r="60" spans="1:11" ht="9.75" customHeight="1" x14ac:dyDescent="0.25"/>
    <row r="61" spans="1:11" ht="15.75" customHeight="1" x14ac:dyDescent="0.25">
      <c r="A61" s="84" t="s">
        <v>80</v>
      </c>
      <c r="B61" s="84"/>
      <c r="C61" s="84"/>
      <c r="D61" s="84"/>
      <c r="E61" s="84"/>
      <c r="F61" s="84"/>
    </row>
    <row r="62" spans="1:11" ht="12" customHeight="1" x14ac:dyDescent="0.25">
      <c r="A62" s="98" t="s">
        <v>42</v>
      </c>
      <c r="B62" s="98"/>
      <c r="C62" s="98"/>
      <c r="D62" s="98"/>
      <c r="E62" s="98"/>
      <c r="F62" s="98"/>
    </row>
    <row r="63" spans="1:11" ht="68.25" x14ac:dyDescent="0.25">
      <c r="A63" s="15" t="s">
        <v>43</v>
      </c>
      <c r="B63" s="15" t="s">
        <v>44</v>
      </c>
      <c r="C63" s="15" t="s">
        <v>45</v>
      </c>
      <c r="D63" s="15" t="s">
        <v>46</v>
      </c>
      <c r="E63" s="15" t="s">
        <v>81</v>
      </c>
      <c r="F63" s="15" t="s">
        <v>47</v>
      </c>
    </row>
    <row r="64" spans="1:11" ht="20.100000000000001" customHeight="1" x14ac:dyDescent="0.25">
      <c r="A64" s="12" t="s">
        <v>21</v>
      </c>
      <c r="B64" s="44">
        <v>829027.62</v>
      </c>
      <c r="C64" s="44">
        <v>0</v>
      </c>
      <c r="D64" s="44">
        <v>829027.62</v>
      </c>
      <c r="E64" s="44">
        <f>C64+D64</f>
        <v>829027.62</v>
      </c>
      <c r="F64" s="10">
        <v>0</v>
      </c>
    </row>
    <row r="65" spans="1:11" ht="20.100000000000001" customHeight="1" x14ac:dyDescent="0.25">
      <c r="A65" s="12" t="s">
        <v>23</v>
      </c>
      <c r="B65" s="44">
        <v>0</v>
      </c>
      <c r="C65" s="44">
        <v>0</v>
      </c>
      <c r="D65" s="44">
        <v>0</v>
      </c>
      <c r="E65" s="44">
        <f t="shared" ref="E65:E80" si="0">C65+D65</f>
        <v>0</v>
      </c>
      <c r="F65" s="10">
        <v>0</v>
      </c>
    </row>
    <row r="66" spans="1:11" ht="20.100000000000001" customHeight="1" x14ac:dyDescent="0.25">
      <c r="A66" s="12" t="s">
        <v>19</v>
      </c>
      <c r="B66" s="44">
        <v>32869.06</v>
      </c>
      <c r="C66" s="44">
        <v>0</v>
      </c>
      <c r="D66" s="44">
        <v>32869.06</v>
      </c>
      <c r="E66" s="44">
        <f t="shared" si="0"/>
        <v>32869.06</v>
      </c>
      <c r="F66" s="10">
        <v>0</v>
      </c>
    </row>
    <row r="67" spans="1:11" ht="20.100000000000001" customHeight="1" x14ac:dyDescent="0.25">
      <c r="A67" s="12" t="s">
        <v>69</v>
      </c>
      <c r="B67" s="44">
        <v>19911.37</v>
      </c>
      <c r="C67" s="44">
        <v>0</v>
      </c>
      <c r="D67" s="44">
        <v>19911.37</v>
      </c>
      <c r="E67" s="44">
        <f t="shared" si="0"/>
        <v>19911.37</v>
      </c>
      <c r="F67" s="10">
        <v>0</v>
      </c>
      <c r="I67" s="35"/>
    </row>
    <row r="68" spans="1:11" ht="20.100000000000001" customHeight="1" x14ac:dyDescent="0.25">
      <c r="A68" s="12" t="s">
        <v>20</v>
      </c>
      <c r="B68" s="44">
        <v>7347.69</v>
      </c>
      <c r="C68" s="44">
        <v>0</v>
      </c>
      <c r="D68" s="44">
        <v>7347.69</v>
      </c>
      <c r="E68" s="44">
        <f t="shared" si="0"/>
        <v>7347.69</v>
      </c>
      <c r="F68" s="10">
        <v>0</v>
      </c>
      <c r="I68" s="35"/>
    </row>
    <row r="69" spans="1:11" ht="20.100000000000001" customHeight="1" x14ac:dyDescent="0.25">
      <c r="A69" s="14" t="s">
        <v>24</v>
      </c>
      <c r="B69" s="44">
        <v>19110.45</v>
      </c>
      <c r="C69" s="44">
        <v>0</v>
      </c>
      <c r="D69" s="44">
        <v>19110.45</v>
      </c>
      <c r="E69" s="44">
        <f t="shared" si="0"/>
        <v>19110.45</v>
      </c>
      <c r="F69" s="10">
        <v>0</v>
      </c>
    </row>
    <row r="70" spans="1:11" ht="20.100000000000001" customHeight="1" x14ac:dyDescent="0.25">
      <c r="A70" s="12" t="s">
        <v>48</v>
      </c>
      <c r="B70" s="44">
        <v>820095.84</v>
      </c>
      <c r="C70" s="44">
        <v>0</v>
      </c>
      <c r="D70" s="44">
        <v>820095.84</v>
      </c>
      <c r="E70" s="44">
        <f t="shared" si="0"/>
        <v>820095.84</v>
      </c>
      <c r="F70" s="10">
        <v>0</v>
      </c>
    </row>
    <row r="71" spans="1:11" ht="20.100000000000001" customHeight="1" x14ac:dyDescent="0.25">
      <c r="A71" s="14" t="s">
        <v>22</v>
      </c>
      <c r="B71" s="44">
        <v>131227.16</v>
      </c>
      <c r="C71" s="44">
        <v>0</v>
      </c>
      <c r="D71" s="44">
        <v>131227.16</v>
      </c>
      <c r="E71" s="44">
        <f t="shared" si="0"/>
        <v>131227.16</v>
      </c>
      <c r="F71" s="10">
        <v>0</v>
      </c>
      <c r="I71" s="42"/>
    </row>
    <row r="72" spans="1:11" ht="20.100000000000001" customHeight="1" x14ac:dyDescent="0.25">
      <c r="A72" s="12" t="s">
        <v>49</v>
      </c>
      <c r="B72" s="44">
        <v>0</v>
      </c>
      <c r="C72" s="44">
        <v>0</v>
      </c>
      <c r="D72" s="44">
        <v>0</v>
      </c>
      <c r="E72" s="44">
        <f t="shared" si="0"/>
        <v>0</v>
      </c>
      <c r="F72" s="10">
        <v>0</v>
      </c>
    </row>
    <row r="73" spans="1:11" ht="20.100000000000001" customHeight="1" x14ac:dyDescent="0.25">
      <c r="A73" s="12" t="s">
        <v>25</v>
      </c>
      <c r="B73" s="44">
        <v>11573.35</v>
      </c>
      <c r="C73" s="44">
        <v>0</v>
      </c>
      <c r="D73" s="44">
        <v>11573.35</v>
      </c>
      <c r="E73" s="44">
        <f t="shared" si="0"/>
        <v>11573.35</v>
      </c>
      <c r="F73" s="10">
        <v>0</v>
      </c>
    </row>
    <row r="74" spans="1:11" ht="20.100000000000001" customHeight="1" x14ac:dyDescent="0.25">
      <c r="A74" s="12" t="s">
        <v>50</v>
      </c>
      <c r="B74" s="44">
        <v>19622.27</v>
      </c>
      <c r="C74" s="44">
        <v>0</v>
      </c>
      <c r="D74" s="44">
        <v>19622.27</v>
      </c>
      <c r="E74" s="44">
        <f t="shared" si="0"/>
        <v>19622.27</v>
      </c>
      <c r="F74" s="10">
        <v>0</v>
      </c>
      <c r="I74" s="42"/>
    </row>
    <row r="75" spans="1:11" ht="20.100000000000001" customHeight="1" x14ac:dyDescent="0.25">
      <c r="A75" s="12" t="s">
        <v>51</v>
      </c>
      <c r="B75" s="44">
        <v>8148.14</v>
      </c>
      <c r="C75" s="44">
        <v>0</v>
      </c>
      <c r="D75" s="44">
        <v>8148.14</v>
      </c>
      <c r="E75" s="44">
        <f t="shared" si="0"/>
        <v>8148.14</v>
      </c>
      <c r="F75" s="10">
        <v>0</v>
      </c>
      <c r="I75" s="35"/>
    </row>
    <row r="76" spans="1:11" ht="20.100000000000001" customHeight="1" x14ac:dyDescent="0.25">
      <c r="A76" s="14" t="s">
        <v>52</v>
      </c>
      <c r="B76" s="44">
        <v>0</v>
      </c>
      <c r="C76" s="44">
        <v>0</v>
      </c>
      <c r="D76" s="44">
        <v>0</v>
      </c>
      <c r="E76" s="44">
        <f t="shared" si="0"/>
        <v>0</v>
      </c>
      <c r="F76" s="10">
        <v>0</v>
      </c>
      <c r="I76" s="35"/>
    </row>
    <row r="77" spans="1:11" ht="22.5" customHeight="1" x14ac:dyDescent="0.25">
      <c r="A77" s="12" t="s">
        <v>53</v>
      </c>
      <c r="B77" s="44">
        <v>0</v>
      </c>
      <c r="C77" s="44">
        <v>0</v>
      </c>
      <c r="D77" s="44">
        <v>0</v>
      </c>
      <c r="E77" s="44">
        <f t="shared" si="0"/>
        <v>0</v>
      </c>
      <c r="F77" s="10">
        <v>0</v>
      </c>
      <c r="I77" s="42"/>
    </row>
    <row r="78" spans="1:11" ht="23.25" customHeight="1" x14ac:dyDescent="0.25">
      <c r="A78" s="14" t="s">
        <v>54</v>
      </c>
      <c r="B78" s="44">
        <v>855.7</v>
      </c>
      <c r="C78" s="44">
        <v>0</v>
      </c>
      <c r="D78" s="44">
        <v>855.7</v>
      </c>
      <c r="E78" s="44">
        <f t="shared" si="0"/>
        <v>855.7</v>
      </c>
      <c r="F78" s="10">
        <v>0</v>
      </c>
      <c r="I78" s="35"/>
    </row>
    <row r="79" spans="1:11" ht="20.100000000000001" customHeight="1" x14ac:dyDescent="0.25">
      <c r="A79" s="12" t="s">
        <v>26</v>
      </c>
      <c r="B79" s="44">
        <v>37310.65</v>
      </c>
      <c r="C79" s="44">
        <v>0</v>
      </c>
      <c r="D79" s="44">
        <v>37310.65</v>
      </c>
      <c r="E79" s="44">
        <f t="shared" si="0"/>
        <v>37310.65</v>
      </c>
      <c r="F79" s="10">
        <v>0</v>
      </c>
      <c r="I79" s="35"/>
    </row>
    <row r="80" spans="1:11" ht="20.100000000000001" customHeight="1" x14ac:dyDescent="0.25">
      <c r="A80" s="23" t="s">
        <v>6</v>
      </c>
      <c r="B80" s="24">
        <f>SUM(B64:B79)</f>
        <v>1937099.2999999996</v>
      </c>
      <c r="C80" s="24">
        <f>SUM(C64:C79)</f>
        <v>0</v>
      </c>
      <c r="D80" s="24">
        <f>SUM(D64:D79)</f>
        <v>1937099.2999999996</v>
      </c>
      <c r="E80" s="24">
        <f t="shared" si="0"/>
        <v>1937099.2999999996</v>
      </c>
      <c r="F80" s="24">
        <f>SUM(F64:F79)</f>
        <v>0</v>
      </c>
      <c r="I80" s="35"/>
      <c r="J80" s="35"/>
      <c r="K80" s="35"/>
    </row>
    <row r="81" spans="1:11" x14ac:dyDescent="0.25">
      <c r="A81" s="16" t="s">
        <v>55</v>
      </c>
      <c r="I81" s="35"/>
      <c r="K81" s="35"/>
    </row>
    <row r="82" spans="1:11" x14ac:dyDescent="0.25">
      <c r="A82" s="3" t="s">
        <v>56</v>
      </c>
      <c r="B82" s="3"/>
      <c r="C82" s="3"/>
      <c r="D82" s="3"/>
      <c r="E82" s="3"/>
      <c r="F82" s="3"/>
      <c r="I82" s="35"/>
    </row>
    <row r="83" spans="1:11" x14ac:dyDescent="0.25">
      <c r="A83" s="3" t="s">
        <v>57</v>
      </c>
      <c r="B83" s="3"/>
      <c r="C83" s="3"/>
      <c r="D83" s="3"/>
      <c r="E83" s="3"/>
      <c r="F83" s="3"/>
      <c r="I83" s="35"/>
    </row>
    <row r="84" spans="1:11" x14ac:dyDescent="0.25">
      <c r="A84" s="3" t="s">
        <v>58</v>
      </c>
      <c r="B84" s="3"/>
      <c r="C84" s="3"/>
      <c r="D84" s="3"/>
      <c r="E84" s="3"/>
      <c r="F84" s="3"/>
      <c r="I84" s="35"/>
    </row>
    <row r="85" spans="1:11" ht="26.25" customHeight="1" x14ac:dyDescent="0.25">
      <c r="A85" s="73" t="s">
        <v>59</v>
      </c>
      <c r="B85" s="73"/>
      <c r="C85" s="73"/>
      <c r="D85" s="73"/>
      <c r="E85" s="73"/>
      <c r="F85" s="73"/>
    </row>
    <row r="86" spans="1:11" ht="44.25" customHeight="1" x14ac:dyDescent="0.25">
      <c r="A86" s="75" t="s">
        <v>70</v>
      </c>
      <c r="B86" s="75"/>
      <c r="C86" s="75"/>
      <c r="D86" s="75"/>
      <c r="E86" s="75"/>
      <c r="F86" s="75"/>
    </row>
    <row r="87" spans="1:11" x14ac:dyDescent="0.25">
      <c r="A87" s="3" t="s">
        <v>60</v>
      </c>
      <c r="B87" s="3"/>
      <c r="C87" s="3"/>
      <c r="D87" s="3"/>
      <c r="E87" s="3"/>
      <c r="F87" s="3"/>
    </row>
    <row r="92" spans="1:11" ht="20.100000000000001" customHeight="1" x14ac:dyDescent="0.25">
      <c r="A92" s="72" t="s">
        <v>103</v>
      </c>
      <c r="B92" s="72"/>
      <c r="C92" s="72"/>
      <c r="D92" s="72"/>
      <c r="E92" s="72"/>
      <c r="F92" s="72"/>
    </row>
    <row r="93" spans="1:11" ht="9" customHeight="1" x14ac:dyDescent="0.25">
      <c r="A93" s="36"/>
      <c r="B93" s="36"/>
      <c r="C93" s="36"/>
      <c r="D93" s="36"/>
      <c r="E93" s="36"/>
      <c r="F93" s="36"/>
    </row>
    <row r="94" spans="1:11" ht="20.100000000000001" customHeight="1" x14ac:dyDescent="0.25">
      <c r="A94" s="72" t="s">
        <v>78</v>
      </c>
      <c r="B94" s="72"/>
      <c r="C94" s="72"/>
      <c r="D94" s="72"/>
      <c r="E94" s="72"/>
      <c r="F94" s="72"/>
    </row>
    <row r="95" spans="1:11" ht="20.100000000000001" customHeight="1" x14ac:dyDescent="0.25">
      <c r="A95" s="72" t="s">
        <v>0</v>
      </c>
      <c r="B95" s="72"/>
      <c r="C95" s="72"/>
      <c r="D95" s="72"/>
      <c r="E95" s="72"/>
      <c r="F95" s="72"/>
    </row>
    <row r="96" spans="1:11" ht="9" customHeight="1" x14ac:dyDescent="0.25">
      <c r="A96" s="36"/>
      <c r="B96" s="36"/>
      <c r="C96" s="36"/>
      <c r="D96" s="36"/>
      <c r="E96" s="36"/>
      <c r="F96" s="36"/>
    </row>
    <row r="97" spans="1:13" ht="20.100000000000001" customHeight="1" x14ac:dyDescent="0.25">
      <c r="A97" s="72" t="s">
        <v>95</v>
      </c>
      <c r="B97" s="72"/>
      <c r="C97" s="72"/>
      <c r="D97" s="72"/>
      <c r="E97" s="72"/>
      <c r="F97" s="72"/>
    </row>
    <row r="100" spans="1:13" ht="20.100000000000001" customHeight="1" x14ac:dyDescent="0.25">
      <c r="A100" s="79" t="s">
        <v>61</v>
      </c>
      <c r="B100" s="80"/>
      <c r="C100" s="80"/>
      <c r="D100" s="80"/>
      <c r="E100" s="81"/>
      <c r="F100" s="19"/>
    </row>
    <row r="101" spans="1:13" ht="20.100000000000001" customHeight="1" x14ac:dyDescent="0.25">
      <c r="A101" s="76" t="s">
        <v>62</v>
      </c>
      <c r="B101" s="77"/>
      <c r="C101" s="77"/>
      <c r="D101" s="77"/>
      <c r="E101" s="78"/>
      <c r="F101" s="10">
        <f>F34</f>
        <v>1956943.57</v>
      </c>
      <c r="K101" s="20"/>
    </row>
    <row r="102" spans="1:13" ht="20.100000000000001" customHeight="1" x14ac:dyDescent="0.25">
      <c r="A102" s="76" t="s">
        <v>63</v>
      </c>
      <c r="B102" s="77"/>
      <c r="C102" s="77"/>
      <c r="D102" s="77"/>
      <c r="E102" s="78"/>
      <c r="F102" s="10">
        <f>C80+D80</f>
        <v>1937099.2999999996</v>
      </c>
      <c r="K102" s="20"/>
    </row>
    <row r="103" spans="1:13" ht="20.100000000000001" customHeight="1" x14ac:dyDescent="0.25">
      <c r="A103" s="76" t="s">
        <v>64</v>
      </c>
      <c r="B103" s="77"/>
      <c r="C103" s="77"/>
      <c r="D103" s="77"/>
      <c r="E103" s="78"/>
      <c r="F103" s="10">
        <f>F32-(F102-F33)</f>
        <v>19844.270000000484</v>
      </c>
      <c r="I103" s="20"/>
      <c r="K103" s="20"/>
    </row>
    <row r="104" spans="1:13" ht="20.100000000000001" customHeight="1" x14ac:dyDescent="0.25">
      <c r="A104" s="76" t="s">
        <v>65</v>
      </c>
      <c r="B104" s="77"/>
      <c r="C104" s="77"/>
      <c r="D104" s="77"/>
      <c r="E104" s="78"/>
      <c r="F104" s="10">
        <v>0</v>
      </c>
      <c r="I104" s="20"/>
      <c r="J104" s="35"/>
      <c r="K104" s="20"/>
    </row>
    <row r="105" spans="1:13" ht="20.100000000000001" customHeight="1" x14ac:dyDescent="0.25">
      <c r="A105" s="76" t="s">
        <v>79</v>
      </c>
      <c r="B105" s="77"/>
      <c r="C105" s="77"/>
      <c r="D105" s="77"/>
      <c r="E105" s="78"/>
      <c r="F105" s="10">
        <f>F103-F104</f>
        <v>19844.270000000484</v>
      </c>
      <c r="I105" s="20"/>
      <c r="J105" s="35"/>
      <c r="K105" s="20"/>
    </row>
    <row r="106" spans="1:13" x14ac:dyDescent="0.25">
      <c r="I106" s="20"/>
      <c r="J106" s="35"/>
      <c r="K106" s="20"/>
      <c r="M106" s="35"/>
    </row>
    <row r="107" spans="1:13" x14ac:dyDescent="0.25">
      <c r="I107" s="35"/>
      <c r="K107" s="20"/>
    </row>
    <row r="108" spans="1:13" ht="15" customHeight="1" x14ac:dyDescent="0.25">
      <c r="A108" s="71" t="s">
        <v>104</v>
      </c>
      <c r="B108" s="71"/>
      <c r="C108" s="71"/>
      <c r="D108" s="71"/>
      <c r="E108" s="71"/>
      <c r="F108" s="71"/>
      <c r="I108" s="21"/>
      <c r="K108" s="68"/>
    </row>
    <row r="109" spans="1:13" ht="30" customHeight="1" x14ac:dyDescent="0.25">
      <c r="A109" s="71"/>
      <c r="B109" s="71"/>
      <c r="C109" s="71"/>
      <c r="D109" s="71"/>
      <c r="E109" s="71"/>
      <c r="F109" s="71"/>
      <c r="K109" s="20"/>
    </row>
    <row r="110" spans="1:13" x14ac:dyDescent="0.25">
      <c r="I110" s="21"/>
      <c r="J110" s="20"/>
      <c r="K110" s="20"/>
    </row>
    <row r="111" spans="1:13" x14ac:dyDescent="0.25">
      <c r="A111" t="s">
        <v>239</v>
      </c>
      <c r="F111" s="35"/>
      <c r="I111" s="21"/>
      <c r="J111" s="20"/>
      <c r="K111" s="20"/>
    </row>
    <row r="112" spans="1:13" x14ac:dyDescent="0.25">
      <c r="I112" s="21"/>
      <c r="J112" s="20"/>
      <c r="K112" s="68"/>
    </row>
    <row r="113" spans="1:11" x14ac:dyDescent="0.25">
      <c r="I113" s="21"/>
      <c r="J113" s="20"/>
      <c r="K113" s="20"/>
    </row>
    <row r="114" spans="1:11" x14ac:dyDescent="0.25">
      <c r="I114" s="21"/>
      <c r="J114" s="20"/>
      <c r="K114" s="20"/>
    </row>
    <row r="115" spans="1:11" x14ac:dyDescent="0.25">
      <c r="I115" s="21"/>
      <c r="J115" s="20"/>
      <c r="K115" s="20"/>
    </row>
    <row r="116" spans="1:11" x14ac:dyDescent="0.25">
      <c r="A116" s="17" t="s">
        <v>183</v>
      </c>
      <c r="C116" s="17" t="s">
        <v>184</v>
      </c>
      <c r="I116" s="21"/>
      <c r="J116" s="20"/>
      <c r="K116" s="20"/>
    </row>
    <row r="117" spans="1:11" x14ac:dyDescent="0.25">
      <c r="A117" s="17" t="s">
        <v>7</v>
      </c>
      <c r="C117" s="17" t="s">
        <v>185</v>
      </c>
      <c r="I117" s="21"/>
      <c r="J117" s="20"/>
      <c r="K117" s="20"/>
    </row>
    <row r="118" spans="1:11" x14ac:dyDescent="0.25">
      <c r="I118" s="21"/>
      <c r="J118" s="21"/>
      <c r="K118" s="20"/>
    </row>
    <row r="119" spans="1:11" x14ac:dyDescent="0.25">
      <c r="I119" s="21"/>
      <c r="K119" s="20"/>
    </row>
    <row r="120" spans="1:11" x14ac:dyDescent="0.25">
      <c r="K120" s="20"/>
    </row>
    <row r="121" spans="1:11" x14ac:dyDescent="0.25">
      <c r="I121" s="20"/>
      <c r="K121" s="20"/>
    </row>
    <row r="122" spans="1:11" x14ac:dyDescent="0.25">
      <c r="I122" s="21"/>
      <c r="K122" s="20"/>
    </row>
    <row r="123" spans="1:11" x14ac:dyDescent="0.25">
      <c r="I123" s="21"/>
    </row>
    <row r="126" spans="1:11" x14ac:dyDescent="0.25">
      <c r="K126" s="20"/>
    </row>
    <row r="127" spans="1:11" x14ac:dyDescent="0.25">
      <c r="K127" s="20"/>
    </row>
    <row r="128" spans="1:11" x14ac:dyDescent="0.25">
      <c r="K128" s="20"/>
    </row>
    <row r="129" spans="11:12" x14ac:dyDescent="0.25">
      <c r="K129" s="20"/>
    </row>
    <row r="130" spans="11:12" x14ac:dyDescent="0.25">
      <c r="K130" s="20"/>
    </row>
    <row r="131" spans="11:12" x14ac:dyDescent="0.25">
      <c r="K131" s="21"/>
    </row>
    <row r="133" spans="11:12" x14ac:dyDescent="0.25">
      <c r="K133" s="21"/>
      <c r="L133" s="20"/>
    </row>
    <row r="134" spans="11:12" x14ac:dyDescent="0.25">
      <c r="K134" s="21"/>
      <c r="L134" s="20"/>
    </row>
    <row r="135" spans="11:12" x14ac:dyDescent="0.25">
      <c r="K135" s="21"/>
      <c r="L135" s="20"/>
    </row>
    <row r="136" spans="11:12" x14ac:dyDescent="0.25">
      <c r="K136" s="21"/>
      <c r="L136" s="20"/>
    </row>
    <row r="137" spans="11:12" x14ac:dyDescent="0.25">
      <c r="K137" s="21"/>
    </row>
    <row r="138" spans="11:12" x14ac:dyDescent="0.25">
      <c r="K138" s="21"/>
      <c r="L138" s="68"/>
    </row>
    <row r="139" spans="11:12" x14ac:dyDescent="0.25">
      <c r="K139" s="21"/>
    </row>
    <row r="140" spans="11:12" x14ac:dyDescent="0.25">
      <c r="K140" s="21"/>
    </row>
    <row r="141" spans="11:12" x14ac:dyDescent="0.25">
      <c r="K141" s="21"/>
    </row>
    <row r="142" spans="11:12" x14ac:dyDescent="0.25">
      <c r="K142" s="21"/>
    </row>
    <row r="143" spans="11:12" x14ac:dyDescent="0.25">
      <c r="K143" s="21"/>
    </row>
    <row r="144" spans="11:12" x14ac:dyDescent="0.25">
      <c r="K144" s="21"/>
    </row>
    <row r="145" spans="11:11" x14ac:dyDescent="0.25">
      <c r="K145" s="21"/>
    </row>
    <row r="146" spans="11:11" x14ac:dyDescent="0.25">
      <c r="K146" s="21"/>
    </row>
    <row r="147" spans="11:11" x14ac:dyDescent="0.25">
      <c r="K147" s="21"/>
    </row>
    <row r="148" spans="11:11" x14ac:dyDescent="0.25">
      <c r="K148" s="21"/>
    </row>
    <row r="149" spans="11:11" x14ac:dyDescent="0.25">
      <c r="K149" s="21"/>
    </row>
    <row r="151" spans="11:11" x14ac:dyDescent="0.25">
      <c r="K151" s="68"/>
    </row>
  </sheetData>
  <mergeCells count="46">
    <mergeCell ref="A92:F92"/>
    <mergeCell ref="A59:F59"/>
    <mergeCell ref="A62:F62"/>
    <mergeCell ref="A55:F55"/>
    <mergeCell ref="A28:E28"/>
    <mergeCell ref="A33:E33"/>
    <mergeCell ref="A34:E34"/>
    <mergeCell ref="A1:F1"/>
    <mergeCell ref="A3:F3"/>
    <mergeCell ref="A4:F4"/>
    <mergeCell ref="B14:F14"/>
    <mergeCell ref="C18:D18"/>
    <mergeCell ref="E18:F18"/>
    <mergeCell ref="A6:F6"/>
    <mergeCell ref="C19:D19"/>
    <mergeCell ref="C20:D20"/>
    <mergeCell ref="A61:F61"/>
    <mergeCell ref="A52:F52"/>
    <mergeCell ref="E19:F19"/>
    <mergeCell ref="E20:F20"/>
    <mergeCell ref="A54:F54"/>
    <mergeCell ref="A57:F57"/>
    <mergeCell ref="D23:E23"/>
    <mergeCell ref="D24:E24"/>
    <mergeCell ref="D25:E25"/>
    <mergeCell ref="D26:E26"/>
    <mergeCell ref="A22:F22"/>
    <mergeCell ref="D27:E27"/>
    <mergeCell ref="C21:D21"/>
    <mergeCell ref="E21:F21"/>
    <mergeCell ref="A108:F109"/>
    <mergeCell ref="A94:F94"/>
    <mergeCell ref="A95:F95"/>
    <mergeCell ref="A85:F85"/>
    <mergeCell ref="A29:E29"/>
    <mergeCell ref="A30:E30"/>
    <mergeCell ref="A86:F86"/>
    <mergeCell ref="A105:E105"/>
    <mergeCell ref="A100:E100"/>
    <mergeCell ref="A101:E101"/>
    <mergeCell ref="A102:E102"/>
    <mergeCell ref="A103:E103"/>
    <mergeCell ref="A104:E104"/>
    <mergeCell ref="A31:E31"/>
    <mergeCell ref="A97:F97"/>
    <mergeCell ref="A32:E32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4"/>
  <sheetViews>
    <sheetView tabSelected="1" zoomScaleNormal="100" workbookViewId="0">
      <selection activeCell="L193" sqref="L193"/>
    </sheetView>
  </sheetViews>
  <sheetFormatPr defaultRowHeight="15.75" x14ac:dyDescent="0.25"/>
  <cols>
    <col min="1" max="1" width="9" customWidth="1"/>
    <col min="2" max="2" width="8.140625" style="22" customWidth="1"/>
    <col min="3" max="3" width="30.7109375" customWidth="1"/>
    <col min="4" max="4" width="15.28515625" customWidth="1"/>
    <col min="5" max="6" width="14" style="30" customWidth="1"/>
    <col min="7" max="7" width="15" style="60" customWidth="1"/>
    <col min="8" max="8" width="8.28515625" style="2" customWidth="1"/>
    <col min="9" max="9" width="16.140625" bestFit="1" customWidth="1"/>
    <col min="10" max="12" width="16.5703125" customWidth="1"/>
  </cols>
  <sheetData>
    <row r="1" spans="1:9" x14ac:dyDescent="0.25">
      <c r="A1" s="84" t="s">
        <v>103</v>
      </c>
      <c r="B1" s="84"/>
      <c r="C1" s="84"/>
      <c r="D1" s="84"/>
      <c r="E1" s="84"/>
      <c r="F1" s="84"/>
      <c r="G1" s="99"/>
      <c r="H1" s="5"/>
    </row>
    <row r="2" spans="1:9" x14ac:dyDescent="0.25">
      <c r="A2" s="84" t="s">
        <v>8</v>
      </c>
      <c r="B2" s="84"/>
      <c r="C2" s="84"/>
      <c r="D2" s="84"/>
      <c r="E2" s="84"/>
      <c r="F2" s="84"/>
      <c r="G2" s="99"/>
      <c r="H2" s="5"/>
    </row>
    <row r="3" spans="1:9" x14ac:dyDescent="0.25">
      <c r="A3" s="84" t="s">
        <v>0</v>
      </c>
      <c r="B3" s="84"/>
      <c r="C3" s="84"/>
      <c r="D3" s="84"/>
      <c r="E3" s="84"/>
      <c r="F3" s="84"/>
      <c r="G3" s="99"/>
      <c r="H3" s="5"/>
    </row>
    <row r="4" spans="1:9" x14ac:dyDescent="0.25">
      <c r="A4" s="103"/>
      <c r="B4" s="104"/>
      <c r="C4" s="104"/>
      <c r="D4" s="104"/>
      <c r="E4" s="104"/>
      <c r="F4" s="104"/>
      <c r="G4" s="105"/>
      <c r="H4" s="106"/>
    </row>
    <row r="5" spans="1:9" x14ac:dyDescent="0.25">
      <c r="A5" s="100" t="s">
        <v>95</v>
      </c>
      <c r="B5" s="100"/>
      <c r="C5" s="100"/>
      <c r="D5" s="100"/>
      <c r="E5" s="100"/>
      <c r="F5" s="100"/>
      <c r="G5" s="101"/>
      <c r="H5" s="5"/>
    </row>
    <row r="6" spans="1:9" x14ac:dyDescent="0.25">
      <c r="A6" s="107"/>
      <c r="B6" s="108"/>
      <c r="C6" s="108"/>
      <c r="D6" s="108"/>
      <c r="E6" s="108"/>
      <c r="F6" s="108"/>
      <c r="G6" s="109"/>
      <c r="H6" s="110"/>
    </row>
    <row r="7" spans="1:9" x14ac:dyDescent="0.25">
      <c r="A7" s="102" t="s">
        <v>9</v>
      </c>
      <c r="B7" s="102"/>
      <c r="C7" s="102"/>
      <c r="D7" s="102"/>
      <c r="E7" s="102"/>
      <c r="F7" s="102"/>
      <c r="G7" s="99"/>
      <c r="H7" s="5"/>
    </row>
    <row r="8" spans="1:9" ht="43.5" customHeight="1" x14ac:dyDescent="0.25">
      <c r="A8" s="45" t="s">
        <v>10</v>
      </c>
      <c r="B8" s="34" t="s">
        <v>11</v>
      </c>
      <c r="C8" s="6" t="s">
        <v>12</v>
      </c>
      <c r="D8" s="6" t="s">
        <v>96</v>
      </c>
      <c r="E8" s="27" t="s">
        <v>13</v>
      </c>
      <c r="F8" s="27"/>
      <c r="G8" s="54" t="s">
        <v>14</v>
      </c>
      <c r="H8" s="5"/>
    </row>
    <row r="9" spans="1:9" ht="23.25" customHeight="1" x14ac:dyDescent="0.25">
      <c r="A9" s="25">
        <v>45716</v>
      </c>
      <c r="B9" s="49" t="s">
        <v>18</v>
      </c>
      <c r="C9" s="39" t="s">
        <v>322</v>
      </c>
      <c r="D9" s="5"/>
      <c r="E9" s="29" t="s">
        <v>71</v>
      </c>
      <c r="F9" s="28" t="s">
        <v>21</v>
      </c>
      <c r="G9" s="56">
        <v>454337.66</v>
      </c>
      <c r="H9" s="39" t="s">
        <v>320</v>
      </c>
      <c r="I9" s="20"/>
    </row>
    <row r="10" spans="1:9" ht="23.25" customHeight="1" x14ac:dyDescent="0.25">
      <c r="A10" s="25">
        <v>45716</v>
      </c>
      <c r="B10" s="26" t="s">
        <v>18</v>
      </c>
      <c r="C10" s="39" t="s">
        <v>322</v>
      </c>
      <c r="D10" s="5"/>
      <c r="E10" s="28" t="s">
        <v>71</v>
      </c>
      <c r="F10" s="28" t="s">
        <v>21</v>
      </c>
      <c r="G10" s="56">
        <v>1941.11</v>
      </c>
      <c r="H10" s="5">
        <v>391514</v>
      </c>
      <c r="I10" s="20"/>
    </row>
    <row r="11" spans="1:9" ht="23.25" customHeight="1" x14ac:dyDescent="0.25">
      <c r="A11" s="25">
        <v>45716</v>
      </c>
      <c r="B11" s="26" t="s">
        <v>18</v>
      </c>
      <c r="C11" s="39" t="s">
        <v>322</v>
      </c>
      <c r="D11" s="5"/>
      <c r="E11" s="29" t="s">
        <v>71</v>
      </c>
      <c r="F11" s="28" t="s">
        <v>21</v>
      </c>
      <c r="G11" s="55">
        <v>2025.01</v>
      </c>
      <c r="H11" s="5">
        <v>391502</v>
      </c>
      <c r="I11" s="51"/>
    </row>
    <row r="12" spans="1:9" ht="23.25" customHeight="1" x14ac:dyDescent="0.25">
      <c r="A12" s="25">
        <v>45716</v>
      </c>
      <c r="B12" s="49" t="s">
        <v>18</v>
      </c>
      <c r="C12" s="39" t="s">
        <v>322</v>
      </c>
      <c r="D12" s="5"/>
      <c r="E12" s="29" t="s">
        <v>71</v>
      </c>
      <c r="F12" s="28" t="s">
        <v>21</v>
      </c>
      <c r="G12" s="56">
        <v>2437.35</v>
      </c>
      <c r="H12" s="5">
        <v>2770508</v>
      </c>
    </row>
    <row r="13" spans="1:9" ht="23.25" customHeight="1" x14ac:dyDescent="0.25">
      <c r="A13" s="25">
        <v>45716</v>
      </c>
      <c r="B13" s="49" t="s">
        <v>18</v>
      </c>
      <c r="C13" s="39" t="s">
        <v>322</v>
      </c>
      <c r="D13" s="5"/>
      <c r="E13" s="29" t="s">
        <v>71</v>
      </c>
      <c r="F13" s="28" t="s">
        <v>21</v>
      </c>
      <c r="G13" s="56">
        <v>1636.62</v>
      </c>
      <c r="H13" s="5">
        <v>391516</v>
      </c>
    </row>
    <row r="14" spans="1:9" ht="23.25" customHeight="1" x14ac:dyDescent="0.25">
      <c r="A14" s="25">
        <v>45716</v>
      </c>
      <c r="B14" s="49" t="s">
        <v>18</v>
      </c>
      <c r="C14" s="39" t="s">
        <v>322</v>
      </c>
      <c r="D14" s="5"/>
      <c r="E14" s="29" t="s">
        <v>71</v>
      </c>
      <c r="F14" s="28" t="s">
        <v>21</v>
      </c>
      <c r="G14" s="56">
        <v>4418</v>
      </c>
      <c r="H14" s="5">
        <v>391498</v>
      </c>
    </row>
    <row r="15" spans="1:9" ht="23.25" customHeight="1" x14ac:dyDescent="0.25">
      <c r="A15" s="25">
        <v>45716</v>
      </c>
      <c r="B15" s="49" t="s">
        <v>18</v>
      </c>
      <c r="C15" s="37" t="s">
        <v>182</v>
      </c>
      <c r="D15" s="37"/>
      <c r="E15" s="64" t="s">
        <v>113</v>
      </c>
      <c r="F15" s="38" t="s">
        <v>21</v>
      </c>
      <c r="G15" s="56">
        <v>862.34</v>
      </c>
      <c r="H15" s="5">
        <v>391488</v>
      </c>
      <c r="I15" s="21"/>
    </row>
    <row r="16" spans="1:9" ht="23.25" customHeight="1" x14ac:dyDescent="0.25">
      <c r="A16" s="25">
        <v>45716</v>
      </c>
      <c r="B16" s="49" t="s">
        <v>18</v>
      </c>
      <c r="C16" s="37" t="s">
        <v>197</v>
      </c>
      <c r="D16" s="37"/>
      <c r="E16" s="64" t="s">
        <v>113</v>
      </c>
      <c r="F16" s="38" t="s">
        <v>21</v>
      </c>
      <c r="G16" s="56">
        <v>1169.8800000000001</v>
      </c>
      <c r="H16" s="5">
        <v>39106</v>
      </c>
      <c r="I16" s="21"/>
    </row>
    <row r="17" spans="1:9" ht="23.25" customHeight="1" x14ac:dyDescent="0.25">
      <c r="A17" s="25">
        <v>45716</v>
      </c>
      <c r="B17" s="49" t="s">
        <v>73</v>
      </c>
      <c r="C17" s="37" t="s">
        <v>72</v>
      </c>
      <c r="D17" s="47"/>
      <c r="E17" s="47" t="s">
        <v>149</v>
      </c>
      <c r="F17" s="38" t="s">
        <v>21</v>
      </c>
      <c r="G17" s="56">
        <v>22887.4</v>
      </c>
      <c r="H17" s="5">
        <v>391570</v>
      </c>
    </row>
    <row r="18" spans="1:9" ht="23.25" customHeight="1" x14ac:dyDescent="0.25">
      <c r="A18" s="25">
        <v>45728</v>
      </c>
      <c r="B18" s="49" t="s">
        <v>74</v>
      </c>
      <c r="C18" s="47" t="s">
        <v>83</v>
      </c>
      <c r="D18" s="47" t="s">
        <v>97</v>
      </c>
      <c r="E18" s="64" t="s">
        <v>196</v>
      </c>
      <c r="F18" s="38" t="s">
        <v>21</v>
      </c>
      <c r="G18" s="56">
        <v>675.26</v>
      </c>
      <c r="H18" s="5">
        <v>5900</v>
      </c>
    </row>
    <row r="19" spans="1:9" ht="23.25" customHeight="1" x14ac:dyDescent="0.25">
      <c r="A19" s="25">
        <v>45728</v>
      </c>
      <c r="B19" s="49" t="s">
        <v>74</v>
      </c>
      <c r="C19" s="47" t="s">
        <v>83</v>
      </c>
      <c r="D19" s="47" t="s">
        <v>97</v>
      </c>
      <c r="E19" s="64" t="s">
        <v>115</v>
      </c>
      <c r="F19" s="38" t="s">
        <v>21</v>
      </c>
      <c r="G19" s="56">
        <v>307.72000000000003</v>
      </c>
      <c r="H19" s="5">
        <v>5901</v>
      </c>
    </row>
    <row r="20" spans="1:9" ht="23.25" customHeight="1" x14ac:dyDescent="0.25">
      <c r="A20" s="25">
        <v>45730</v>
      </c>
      <c r="B20" s="49" t="s">
        <v>74</v>
      </c>
      <c r="C20" s="47" t="s">
        <v>100</v>
      </c>
      <c r="D20" s="47" t="s">
        <v>101</v>
      </c>
      <c r="E20" s="38" t="s">
        <v>114</v>
      </c>
      <c r="F20" s="38" t="s">
        <v>21</v>
      </c>
      <c r="G20" s="56">
        <v>2275.6999999999998</v>
      </c>
      <c r="H20" s="5">
        <v>5914</v>
      </c>
    </row>
    <row r="21" spans="1:9" ht="26.25" customHeight="1" x14ac:dyDescent="0.25">
      <c r="A21" s="25">
        <v>45744</v>
      </c>
      <c r="B21" s="28" t="s">
        <v>240</v>
      </c>
      <c r="C21" s="39" t="s">
        <v>102</v>
      </c>
      <c r="D21" s="39" t="s">
        <v>98</v>
      </c>
      <c r="E21" s="28" t="s">
        <v>238</v>
      </c>
      <c r="F21" s="28" t="s">
        <v>21</v>
      </c>
      <c r="G21" s="56">
        <v>60825</v>
      </c>
      <c r="H21" s="5">
        <v>5926</v>
      </c>
    </row>
    <row r="22" spans="1:9" ht="26.25" customHeight="1" x14ac:dyDescent="0.25">
      <c r="A22" s="25">
        <v>45744</v>
      </c>
      <c r="B22" s="28" t="s">
        <v>241</v>
      </c>
      <c r="C22" s="39" t="s">
        <v>102</v>
      </c>
      <c r="D22" s="39" t="s">
        <v>98</v>
      </c>
      <c r="E22" s="28" t="s">
        <v>87</v>
      </c>
      <c r="F22" s="28" t="s">
        <v>21</v>
      </c>
      <c r="G22" s="56">
        <v>45692.76</v>
      </c>
      <c r="H22" s="5">
        <v>5927</v>
      </c>
    </row>
    <row r="23" spans="1:9" ht="26.25" customHeight="1" x14ac:dyDescent="0.25">
      <c r="A23" s="25">
        <v>45706</v>
      </c>
      <c r="B23" s="49">
        <v>23944</v>
      </c>
      <c r="C23" s="39" t="s">
        <v>89</v>
      </c>
      <c r="D23" s="39" t="s">
        <v>99</v>
      </c>
      <c r="E23" s="38" t="s">
        <v>105</v>
      </c>
      <c r="F23" s="28" t="s">
        <v>21</v>
      </c>
      <c r="G23" s="56">
        <v>3321.38</v>
      </c>
      <c r="H23" s="5">
        <v>391999</v>
      </c>
    </row>
    <row r="24" spans="1:9" ht="25.5" customHeight="1" x14ac:dyDescent="0.25">
      <c r="A24" s="25">
        <v>45716</v>
      </c>
      <c r="B24" s="49" t="s">
        <v>85</v>
      </c>
      <c r="C24" s="39" t="s">
        <v>84</v>
      </c>
      <c r="D24" s="39" t="s">
        <v>17</v>
      </c>
      <c r="E24" s="38" t="s">
        <v>86</v>
      </c>
      <c r="F24" s="28" t="s">
        <v>21</v>
      </c>
      <c r="G24" s="56">
        <v>50520.62</v>
      </c>
      <c r="H24" s="5">
        <v>391482</v>
      </c>
    </row>
    <row r="25" spans="1:9" ht="25.5" customHeight="1" x14ac:dyDescent="0.25">
      <c r="A25" s="25">
        <v>45716</v>
      </c>
      <c r="B25" s="49" t="s">
        <v>110</v>
      </c>
      <c r="C25" s="39" t="s">
        <v>111</v>
      </c>
      <c r="D25" s="39" t="s">
        <v>17</v>
      </c>
      <c r="E25" s="38" t="s">
        <v>86</v>
      </c>
      <c r="F25" s="28" t="s">
        <v>21</v>
      </c>
      <c r="G25" s="56">
        <v>50038.21</v>
      </c>
      <c r="H25" s="5">
        <v>391123</v>
      </c>
    </row>
    <row r="26" spans="1:9" ht="25.5" customHeight="1" x14ac:dyDescent="0.25">
      <c r="A26" s="25">
        <v>45716</v>
      </c>
      <c r="B26" s="49" t="s">
        <v>110</v>
      </c>
      <c r="C26" s="39" t="s">
        <v>111</v>
      </c>
      <c r="D26" s="39" t="s">
        <v>17</v>
      </c>
      <c r="E26" s="38" t="s">
        <v>86</v>
      </c>
      <c r="F26" s="28" t="s">
        <v>21</v>
      </c>
      <c r="G26" s="56">
        <v>53899.8</v>
      </c>
      <c r="H26" s="5">
        <v>391118</v>
      </c>
    </row>
    <row r="27" spans="1:9" ht="25.5" customHeight="1" x14ac:dyDescent="0.25">
      <c r="A27" s="25">
        <v>45716</v>
      </c>
      <c r="B27" s="49" t="s">
        <v>18</v>
      </c>
      <c r="C27" s="39" t="s">
        <v>82</v>
      </c>
      <c r="D27" s="39"/>
      <c r="E27" s="38" t="s">
        <v>71</v>
      </c>
      <c r="F27" s="28" t="s">
        <v>21</v>
      </c>
      <c r="G27" s="56">
        <v>782.92</v>
      </c>
      <c r="H27" s="39" t="s">
        <v>320</v>
      </c>
      <c r="I27" s="66"/>
    </row>
    <row r="28" spans="1:9" ht="25.5" customHeight="1" x14ac:dyDescent="0.25">
      <c r="A28" s="25">
        <v>45727</v>
      </c>
      <c r="B28" s="49" t="s">
        <v>18</v>
      </c>
      <c r="C28" s="39" t="s">
        <v>192</v>
      </c>
      <c r="D28" s="39"/>
      <c r="E28" s="38" t="s">
        <v>218</v>
      </c>
      <c r="F28" s="28" t="s">
        <v>21</v>
      </c>
      <c r="G28" s="56">
        <v>3103.47</v>
      </c>
      <c r="H28" s="37">
        <v>577</v>
      </c>
      <c r="I28" s="66"/>
    </row>
    <row r="29" spans="1:9" ht="25.5" customHeight="1" x14ac:dyDescent="0.25">
      <c r="A29" s="25">
        <v>45716</v>
      </c>
      <c r="B29" s="49" t="s">
        <v>85</v>
      </c>
      <c r="C29" s="39" t="s">
        <v>84</v>
      </c>
      <c r="D29" s="39" t="s">
        <v>17</v>
      </c>
      <c r="E29" s="38" t="s">
        <v>242</v>
      </c>
      <c r="F29" s="28" t="s">
        <v>21</v>
      </c>
      <c r="G29" s="56">
        <v>14.52</v>
      </c>
      <c r="H29" s="37">
        <v>916342</v>
      </c>
      <c r="I29" s="66"/>
    </row>
    <row r="30" spans="1:9" ht="25.5" customHeight="1" x14ac:dyDescent="0.25">
      <c r="A30" s="25">
        <v>45725</v>
      </c>
      <c r="B30" s="26" t="s">
        <v>18</v>
      </c>
      <c r="C30" s="39" t="s">
        <v>322</v>
      </c>
      <c r="D30" s="39"/>
      <c r="E30" s="38" t="s">
        <v>218</v>
      </c>
      <c r="F30" s="28" t="s">
        <v>21</v>
      </c>
      <c r="G30" s="56">
        <v>5405.04</v>
      </c>
      <c r="H30" s="37">
        <v>576</v>
      </c>
      <c r="I30" s="66"/>
    </row>
    <row r="31" spans="1:9" ht="25.5" customHeight="1" x14ac:dyDescent="0.25">
      <c r="A31" s="25">
        <v>45724</v>
      </c>
      <c r="B31" s="49" t="s">
        <v>18</v>
      </c>
      <c r="C31" s="39" t="s">
        <v>322</v>
      </c>
      <c r="D31" s="39"/>
      <c r="E31" s="38" t="s">
        <v>218</v>
      </c>
      <c r="F31" s="28" t="s">
        <v>21</v>
      </c>
      <c r="G31" s="56">
        <v>3913.29</v>
      </c>
      <c r="H31" s="37">
        <v>575</v>
      </c>
      <c r="I31" s="66"/>
    </row>
    <row r="32" spans="1:9" ht="25.5" customHeight="1" x14ac:dyDescent="0.25">
      <c r="A32" s="25">
        <v>45721</v>
      </c>
      <c r="B32" s="49" t="s">
        <v>18</v>
      </c>
      <c r="C32" s="39" t="s">
        <v>322</v>
      </c>
      <c r="D32" s="39"/>
      <c r="E32" s="38" t="s">
        <v>243</v>
      </c>
      <c r="F32" s="28" t="s">
        <v>21</v>
      </c>
      <c r="G32" s="56">
        <v>2079.08</v>
      </c>
      <c r="H32" s="37">
        <v>391176</v>
      </c>
      <c r="I32" s="66"/>
    </row>
    <row r="33" spans="1:9" ht="25.5" customHeight="1" x14ac:dyDescent="0.25">
      <c r="A33" s="25">
        <v>45744</v>
      </c>
      <c r="B33" s="49" t="s">
        <v>18</v>
      </c>
      <c r="C33" s="39" t="s">
        <v>322</v>
      </c>
      <c r="D33" s="39"/>
      <c r="E33" s="38" t="s">
        <v>217</v>
      </c>
      <c r="F33" s="28" t="s">
        <v>21</v>
      </c>
      <c r="G33" s="56">
        <v>10523.14</v>
      </c>
      <c r="H33" s="37">
        <v>578</v>
      </c>
      <c r="I33" s="66"/>
    </row>
    <row r="34" spans="1:9" ht="25.5" customHeight="1" x14ac:dyDescent="0.25">
      <c r="A34" s="25">
        <v>45744</v>
      </c>
      <c r="B34" s="49" t="s">
        <v>18</v>
      </c>
      <c r="C34" s="39" t="s">
        <v>322</v>
      </c>
      <c r="D34" s="39"/>
      <c r="E34" s="38" t="s">
        <v>217</v>
      </c>
      <c r="F34" s="28" t="s">
        <v>21</v>
      </c>
      <c r="G34" s="56">
        <v>3678.9</v>
      </c>
      <c r="H34" s="37">
        <v>578</v>
      </c>
      <c r="I34" s="66"/>
    </row>
    <row r="35" spans="1:9" ht="25.5" customHeight="1" x14ac:dyDescent="0.25">
      <c r="A35" s="25">
        <v>45744</v>
      </c>
      <c r="B35" s="49" t="s">
        <v>18</v>
      </c>
      <c r="C35" s="39" t="s">
        <v>322</v>
      </c>
      <c r="D35" s="39"/>
      <c r="E35" s="38" t="s">
        <v>217</v>
      </c>
      <c r="F35" s="28" t="s">
        <v>21</v>
      </c>
      <c r="G35" s="56">
        <v>2868.58</v>
      </c>
      <c r="H35" s="37">
        <v>578</v>
      </c>
      <c r="I35" s="66"/>
    </row>
    <row r="36" spans="1:9" ht="25.5" customHeight="1" x14ac:dyDescent="0.25">
      <c r="A36" s="25">
        <v>45744</v>
      </c>
      <c r="B36" s="49" t="s">
        <v>18</v>
      </c>
      <c r="C36" s="39" t="s">
        <v>322</v>
      </c>
      <c r="D36" s="39"/>
      <c r="E36" s="38" t="s">
        <v>217</v>
      </c>
      <c r="F36" s="28" t="s">
        <v>21</v>
      </c>
      <c r="G36" s="56">
        <v>2125.41</v>
      </c>
      <c r="H36" s="37">
        <v>578</v>
      </c>
      <c r="I36" s="66"/>
    </row>
    <row r="37" spans="1:9" ht="25.5" customHeight="1" x14ac:dyDescent="0.25">
      <c r="A37" s="25">
        <v>45744</v>
      </c>
      <c r="B37" s="49" t="s">
        <v>18</v>
      </c>
      <c r="C37" s="39" t="s">
        <v>322</v>
      </c>
      <c r="D37" s="39"/>
      <c r="E37" s="38" t="s">
        <v>217</v>
      </c>
      <c r="F37" s="28" t="s">
        <v>21</v>
      </c>
      <c r="G37" s="56">
        <v>3659.85</v>
      </c>
      <c r="H37" s="37">
        <v>579</v>
      </c>
      <c r="I37" s="66"/>
    </row>
    <row r="38" spans="1:9" ht="25.5" customHeight="1" x14ac:dyDescent="0.25">
      <c r="A38" s="25">
        <v>45744</v>
      </c>
      <c r="B38" s="49" t="s">
        <v>18</v>
      </c>
      <c r="C38" s="39" t="s">
        <v>322</v>
      </c>
      <c r="D38" s="39"/>
      <c r="E38" s="38" t="s">
        <v>217</v>
      </c>
      <c r="F38" s="28" t="s">
        <v>21</v>
      </c>
      <c r="G38" s="56">
        <v>2998.45</v>
      </c>
      <c r="H38" s="37">
        <v>578</v>
      </c>
    </row>
    <row r="39" spans="1:9" ht="21.75" customHeight="1" x14ac:dyDescent="0.25">
      <c r="A39" s="41"/>
      <c r="B39" s="31"/>
      <c r="C39" s="32"/>
      <c r="D39" s="32"/>
      <c r="E39" s="33"/>
      <c r="F39" s="33"/>
      <c r="G39" s="57">
        <f>SUM(G9:G38)</f>
        <v>800424.47000000009</v>
      </c>
      <c r="H39" s="5"/>
    </row>
    <row r="40" spans="1:9" ht="45" customHeight="1" x14ac:dyDescent="0.25">
      <c r="A40" s="45" t="s">
        <v>10</v>
      </c>
      <c r="B40" s="34" t="s">
        <v>11</v>
      </c>
      <c r="C40" s="6" t="s">
        <v>12</v>
      </c>
      <c r="D40" s="6"/>
      <c r="E40" s="27" t="s">
        <v>13</v>
      </c>
      <c r="F40" s="27"/>
      <c r="G40" s="46" t="s">
        <v>14</v>
      </c>
      <c r="H40" s="5"/>
    </row>
    <row r="41" spans="1:9" ht="25.5" customHeight="1" x14ac:dyDescent="0.25">
      <c r="A41" s="25">
        <v>45744</v>
      </c>
      <c r="B41" s="49" t="s">
        <v>18</v>
      </c>
      <c r="C41" s="39" t="s">
        <v>322</v>
      </c>
      <c r="D41" s="39"/>
      <c r="E41" s="38" t="s">
        <v>217</v>
      </c>
      <c r="F41" s="28" t="s">
        <v>21</v>
      </c>
      <c r="G41" s="56">
        <v>2855.2</v>
      </c>
      <c r="H41" s="37">
        <v>574</v>
      </c>
    </row>
    <row r="42" spans="1:9" ht="25.5" customHeight="1" x14ac:dyDescent="0.25">
      <c r="A42" s="25">
        <v>45744</v>
      </c>
      <c r="B42" s="49" t="s">
        <v>18</v>
      </c>
      <c r="C42" s="39" t="s">
        <v>322</v>
      </c>
      <c r="D42" s="39"/>
      <c r="E42" s="38" t="s">
        <v>217</v>
      </c>
      <c r="F42" s="28" t="s">
        <v>21</v>
      </c>
      <c r="G42" s="56">
        <v>5124.1899999999996</v>
      </c>
      <c r="H42" s="37">
        <v>578</v>
      </c>
    </row>
    <row r="43" spans="1:9" ht="25.5" customHeight="1" x14ac:dyDescent="0.25">
      <c r="A43" s="25">
        <v>45744</v>
      </c>
      <c r="B43" s="49" t="s">
        <v>18</v>
      </c>
      <c r="C43" s="39" t="s">
        <v>322</v>
      </c>
      <c r="D43" s="39"/>
      <c r="E43" s="38" t="s">
        <v>217</v>
      </c>
      <c r="F43" s="28" t="s">
        <v>21</v>
      </c>
      <c r="G43" s="56">
        <v>2633.31</v>
      </c>
      <c r="H43" s="37">
        <v>578</v>
      </c>
    </row>
    <row r="44" spans="1:9" ht="25.5" customHeight="1" x14ac:dyDescent="0.25">
      <c r="A44" s="25">
        <v>45744</v>
      </c>
      <c r="B44" s="49" t="s">
        <v>18</v>
      </c>
      <c r="C44" s="39" t="s">
        <v>322</v>
      </c>
      <c r="D44" s="39"/>
      <c r="E44" s="38" t="s">
        <v>217</v>
      </c>
      <c r="F44" s="28" t="s">
        <v>21</v>
      </c>
      <c r="G44" s="56">
        <v>3185.11</v>
      </c>
      <c r="H44" s="37">
        <v>578</v>
      </c>
    </row>
    <row r="45" spans="1:9" ht="25.5" customHeight="1" x14ac:dyDescent="0.25">
      <c r="A45" s="25">
        <v>45744</v>
      </c>
      <c r="B45" s="49" t="s">
        <v>18</v>
      </c>
      <c r="C45" s="39" t="s">
        <v>322</v>
      </c>
      <c r="D45" s="39"/>
      <c r="E45" s="38" t="s">
        <v>217</v>
      </c>
      <c r="F45" s="28" t="s">
        <v>21</v>
      </c>
      <c r="G45" s="56">
        <v>3694.15</v>
      </c>
      <c r="H45" s="37">
        <v>578</v>
      </c>
    </row>
    <row r="46" spans="1:9" ht="25.5" customHeight="1" x14ac:dyDescent="0.25">
      <c r="A46" s="25">
        <v>45744</v>
      </c>
      <c r="B46" s="49" t="s">
        <v>18</v>
      </c>
      <c r="C46" s="39" t="s">
        <v>322</v>
      </c>
      <c r="D46" s="39"/>
      <c r="E46" s="38" t="s">
        <v>217</v>
      </c>
      <c r="F46" s="28" t="s">
        <v>21</v>
      </c>
      <c r="G46" s="56">
        <v>2855.19</v>
      </c>
      <c r="H46" s="37">
        <v>578</v>
      </c>
    </row>
    <row r="47" spans="1:9" ht="25.5" customHeight="1" x14ac:dyDescent="0.25">
      <c r="A47" s="25">
        <v>45744</v>
      </c>
      <c r="B47" s="49" t="s">
        <v>18</v>
      </c>
      <c r="C47" s="39" t="s">
        <v>322</v>
      </c>
      <c r="D47" s="39"/>
      <c r="E47" s="38" t="s">
        <v>217</v>
      </c>
      <c r="F47" s="28" t="s">
        <v>21</v>
      </c>
      <c r="G47" s="56">
        <v>5288.15</v>
      </c>
      <c r="H47" s="37">
        <v>578</v>
      </c>
    </row>
    <row r="48" spans="1:9" ht="25.5" customHeight="1" x14ac:dyDescent="0.25">
      <c r="A48" s="25">
        <v>45744</v>
      </c>
      <c r="B48" s="49" t="s">
        <v>18</v>
      </c>
      <c r="C48" s="39" t="s">
        <v>322</v>
      </c>
      <c r="D48" s="39"/>
      <c r="E48" s="38" t="s">
        <v>217</v>
      </c>
      <c r="F48" s="28" t="s">
        <v>21</v>
      </c>
      <c r="G48" s="56">
        <v>2967.85</v>
      </c>
      <c r="H48" s="37">
        <v>578</v>
      </c>
    </row>
    <row r="49" spans="1:8" ht="25.5" customHeight="1" x14ac:dyDescent="0.25">
      <c r="A49" s="25">
        <v>45692</v>
      </c>
      <c r="B49" s="49">
        <v>4785</v>
      </c>
      <c r="C49" s="47" t="s">
        <v>244</v>
      </c>
      <c r="D49" s="39" t="s">
        <v>245</v>
      </c>
      <c r="E49" s="38" t="s">
        <v>112</v>
      </c>
      <c r="F49" s="28" t="s">
        <v>112</v>
      </c>
      <c r="G49" s="56">
        <v>1318.4</v>
      </c>
      <c r="H49" s="37">
        <v>5864</v>
      </c>
    </row>
    <row r="50" spans="1:8" ht="25.5" customHeight="1" x14ac:dyDescent="0.25">
      <c r="A50" s="25">
        <v>45698</v>
      </c>
      <c r="B50" s="49">
        <v>162588</v>
      </c>
      <c r="C50" s="47" t="s">
        <v>221</v>
      </c>
      <c r="D50" s="39" t="s">
        <v>222</v>
      </c>
      <c r="E50" s="38" t="s">
        <v>188</v>
      </c>
      <c r="F50" s="28" t="s">
        <v>188</v>
      </c>
      <c r="G50" s="56">
        <v>3428.61</v>
      </c>
      <c r="H50" s="37">
        <v>5870</v>
      </c>
    </row>
    <row r="51" spans="1:8" ht="25.5" customHeight="1" x14ac:dyDescent="0.25">
      <c r="A51" s="25">
        <v>45699</v>
      </c>
      <c r="B51" s="49">
        <v>240184</v>
      </c>
      <c r="C51" s="47" t="s">
        <v>246</v>
      </c>
      <c r="D51" s="39" t="s">
        <v>247</v>
      </c>
      <c r="E51" s="38" t="s">
        <v>188</v>
      </c>
      <c r="F51" s="28" t="s">
        <v>188</v>
      </c>
      <c r="G51" s="56">
        <v>528</v>
      </c>
      <c r="H51" s="37">
        <v>5885</v>
      </c>
    </row>
    <row r="52" spans="1:8" ht="25.5" customHeight="1" x14ac:dyDescent="0.25">
      <c r="A52" s="25">
        <v>45699</v>
      </c>
      <c r="B52" s="49">
        <v>120778</v>
      </c>
      <c r="C52" s="47" t="s">
        <v>219</v>
      </c>
      <c r="D52" s="39" t="s">
        <v>220</v>
      </c>
      <c r="E52" s="38" t="s">
        <v>188</v>
      </c>
      <c r="F52" s="28" t="s">
        <v>188</v>
      </c>
      <c r="G52" s="56">
        <v>7140.5</v>
      </c>
      <c r="H52" s="37">
        <v>5886</v>
      </c>
    </row>
    <row r="53" spans="1:8" ht="25.5" customHeight="1" x14ac:dyDescent="0.25">
      <c r="A53" s="25">
        <v>45699</v>
      </c>
      <c r="B53" s="49">
        <v>287900</v>
      </c>
      <c r="C53" s="47" t="s">
        <v>248</v>
      </c>
      <c r="D53" s="39" t="s">
        <v>227</v>
      </c>
      <c r="E53" s="38" t="s">
        <v>188</v>
      </c>
      <c r="F53" s="28" t="s">
        <v>188</v>
      </c>
      <c r="G53" s="56">
        <v>975</v>
      </c>
      <c r="H53" s="37">
        <v>5887</v>
      </c>
    </row>
    <row r="54" spans="1:8" ht="25.5" customHeight="1" x14ac:dyDescent="0.25">
      <c r="A54" s="25">
        <v>45698</v>
      </c>
      <c r="B54" s="49">
        <v>105890</v>
      </c>
      <c r="C54" s="47" t="s">
        <v>249</v>
      </c>
      <c r="D54" s="39" t="s">
        <v>250</v>
      </c>
      <c r="E54" s="38" t="s">
        <v>112</v>
      </c>
      <c r="F54" s="28" t="s">
        <v>112</v>
      </c>
      <c r="G54" s="56">
        <v>726.6</v>
      </c>
      <c r="H54" s="37">
        <v>5877</v>
      </c>
    </row>
    <row r="55" spans="1:8" ht="25.5" customHeight="1" x14ac:dyDescent="0.25">
      <c r="A55" s="25">
        <v>45699</v>
      </c>
      <c r="B55" s="49">
        <v>820081</v>
      </c>
      <c r="C55" s="47" t="s">
        <v>225</v>
      </c>
      <c r="D55" s="39" t="s">
        <v>230</v>
      </c>
      <c r="E55" s="28" t="s">
        <v>112</v>
      </c>
      <c r="F55" s="28" t="s">
        <v>112</v>
      </c>
      <c r="G55" s="56">
        <v>957.8</v>
      </c>
      <c r="H55" s="5">
        <v>5884</v>
      </c>
    </row>
    <row r="56" spans="1:8" ht="25.5" customHeight="1" x14ac:dyDescent="0.25">
      <c r="A56" s="25">
        <v>45699</v>
      </c>
      <c r="B56" s="49">
        <v>1368</v>
      </c>
      <c r="C56" s="47" t="s">
        <v>223</v>
      </c>
      <c r="D56" s="39" t="s">
        <v>224</v>
      </c>
      <c r="E56" s="28" t="s">
        <v>112</v>
      </c>
      <c r="F56" s="28" t="s">
        <v>112</v>
      </c>
      <c r="G56" s="56">
        <v>1453.1</v>
      </c>
      <c r="H56" s="5">
        <v>5895</v>
      </c>
    </row>
    <row r="57" spans="1:8" ht="25.5" customHeight="1" x14ac:dyDescent="0.25">
      <c r="A57" s="25">
        <v>45699</v>
      </c>
      <c r="B57" s="49">
        <v>213645</v>
      </c>
      <c r="C57" s="47" t="s">
        <v>228</v>
      </c>
      <c r="D57" s="39" t="s">
        <v>229</v>
      </c>
      <c r="E57" s="28" t="s">
        <v>112</v>
      </c>
      <c r="F57" s="28" t="s">
        <v>112</v>
      </c>
      <c r="G57" s="56">
        <v>1266.5</v>
      </c>
      <c r="H57" s="5">
        <v>5894</v>
      </c>
    </row>
    <row r="58" spans="1:8" ht="25.5" customHeight="1" x14ac:dyDescent="0.25">
      <c r="A58" s="25" t="s">
        <v>251</v>
      </c>
      <c r="B58" s="49">
        <v>287899</v>
      </c>
      <c r="C58" s="47" t="s">
        <v>248</v>
      </c>
      <c r="D58" s="39" t="s">
        <v>227</v>
      </c>
      <c r="E58" s="38" t="s">
        <v>112</v>
      </c>
      <c r="F58" s="28" t="s">
        <v>112</v>
      </c>
      <c r="G58" s="56">
        <v>1700</v>
      </c>
      <c r="H58" s="5">
        <v>5891</v>
      </c>
    </row>
    <row r="59" spans="1:8" ht="27" customHeight="1" x14ac:dyDescent="0.25">
      <c r="A59" s="25">
        <v>45699</v>
      </c>
      <c r="B59" s="49">
        <v>777228</v>
      </c>
      <c r="C59" s="47" t="s">
        <v>225</v>
      </c>
      <c r="D59" s="63" t="s">
        <v>226</v>
      </c>
      <c r="E59" s="38" t="s">
        <v>112</v>
      </c>
      <c r="F59" s="28" t="s">
        <v>112</v>
      </c>
      <c r="G59" s="56">
        <v>6541.89</v>
      </c>
      <c r="H59" s="5">
        <v>5890</v>
      </c>
    </row>
    <row r="60" spans="1:8" ht="24.75" customHeight="1" x14ac:dyDescent="0.25">
      <c r="A60" s="25">
        <v>45699</v>
      </c>
      <c r="B60" s="49">
        <v>777096</v>
      </c>
      <c r="C60" s="47" t="s">
        <v>225</v>
      </c>
      <c r="D60" s="63" t="s">
        <v>226</v>
      </c>
      <c r="E60" s="38" t="s">
        <v>112</v>
      </c>
      <c r="F60" s="28" t="s">
        <v>112</v>
      </c>
      <c r="G60" s="56">
        <v>107.81</v>
      </c>
      <c r="H60" s="5">
        <v>5889</v>
      </c>
    </row>
    <row r="61" spans="1:8" ht="22.5" customHeight="1" x14ac:dyDescent="0.25">
      <c r="A61" s="25">
        <v>45688</v>
      </c>
      <c r="B61" s="49">
        <v>2015</v>
      </c>
      <c r="C61" s="47" t="s">
        <v>252</v>
      </c>
      <c r="D61" s="39" t="s">
        <v>253</v>
      </c>
      <c r="E61" s="28" t="s">
        <v>188</v>
      </c>
      <c r="F61" s="28" t="s">
        <v>188</v>
      </c>
      <c r="G61" s="56">
        <v>43.8</v>
      </c>
      <c r="H61" s="5">
        <v>5871</v>
      </c>
    </row>
    <row r="62" spans="1:8" ht="22.5" customHeight="1" x14ac:dyDescent="0.25">
      <c r="A62" s="25">
        <v>45699</v>
      </c>
      <c r="B62" s="49">
        <v>2029</v>
      </c>
      <c r="C62" s="47" t="s">
        <v>252</v>
      </c>
      <c r="D62" s="39" t="s">
        <v>253</v>
      </c>
      <c r="E62" s="28" t="s">
        <v>188</v>
      </c>
      <c r="F62" s="28" t="s">
        <v>188</v>
      </c>
      <c r="G62" s="56">
        <v>1300</v>
      </c>
      <c r="H62" s="5">
        <v>5871</v>
      </c>
    </row>
    <row r="63" spans="1:8" ht="24.75" customHeight="1" x14ac:dyDescent="0.25">
      <c r="A63" s="25">
        <v>45715</v>
      </c>
      <c r="B63" s="49">
        <v>2054</v>
      </c>
      <c r="C63" s="47" t="s">
        <v>252</v>
      </c>
      <c r="D63" s="39" t="s">
        <v>253</v>
      </c>
      <c r="E63" s="28" t="s">
        <v>254</v>
      </c>
      <c r="F63" s="28" t="s">
        <v>24</v>
      </c>
      <c r="G63" s="56">
        <v>836.78</v>
      </c>
      <c r="H63" s="5">
        <v>5871</v>
      </c>
    </row>
    <row r="64" spans="1:8" ht="22.5" customHeight="1" x14ac:dyDescent="0.25">
      <c r="A64" s="25">
        <v>45699</v>
      </c>
      <c r="B64" s="49">
        <v>75162</v>
      </c>
      <c r="C64" s="39" t="s">
        <v>255</v>
      </c>
      <c r="D64" s="39" t="s">
        <v>256</v>
      </c>
      <c r="E64" s="28" t="s">
        <v>188</v>
      </c>
      <c r="F64" s="28" t="s">
        <v>188</v>
      </c>
      <c r="G64" s="56">
        <v>731.07</v>
      </c>
      <c r="H64" s="5">
        <v>5878</v>
      </c>
    </row>
    <row r="65" spans="1:8" ht="25.5" customHeight="1" x14ac:dyDescent="0.25">
      <c r="A65" s="25">
        <v>45720</v>
      </c>
      <c r="B65" s="49">
        <v>26008</v>
      </c>
      <c r="C65" s="39" t="s">
        <v>257</v>
      </c>
      <c r="D65" s="39" t="s">
        <v>258</v>
      </c>
      <c r="E65" s="28" t="s">
        <v>188</v>
      </c>
      <c r="F65" s="28" t="s">
        <v>188</v>
      </c>
      <c r="G65" s="56">
        <v>39.31</v>
      </c>
      <c r="H65" s="5">
        <v>5911</v>
      </c>
    </row>
    <row r="66" spans="1:8" ht="26.25" customHeight="1" x14ac:dyDescent="0.25">
      <c r="A66" s="25">
        <v>45720</v>
      </c>
      <c r="B66" s="49">
        <v>26008</v>
      </c>
      <c r="C66" s="39" t="s">
        <v>257</v>
      </c>
      <c r="D66" s="39" t="s">
        <v>258</v>
      </c>
      <c r="E66" s="28" t="s">
        <v>254</v>
      </c>
      <c r="F66" s="28" t="s">
        <v>24</v>
      </c>
      <c r="G66" s="56">
        <v>54.33</v>
      </c>
      <c r="H66" s="5">
        <v>5911</v>
      </c>
    </row>
    <row r="67" spans="1:8" ht="22.5" customHeight="1" x14ac:dyDescent="0.25">
      <c r="A67" s="25">
        <v>45720</v>
      </c>
      <c r="B67" s="49">
        <v>12034</v>
      </c>
      <c r="C67" s="39" t="s">
        <v>257</v>
      </c>
      <c r="D67" s="39" t="s">
        <v>258</v>
      </c>
      <c r="E67" s="28" t="s">
        <v>254</v>
      </c>
      <c r="F67" s="28" t="s">
        <v>24</v>
      </c>
      <c r="G67" s="56">
        <v>59.22</v>
      </c>
      <c r="H67" s="5">
        <v>5911</v>
      </c>
    </row>
    <row r="68" spans="1:8" ht="28.5" customHeight="1" x14ac:dyDescent="0.25">
      <c r="A68" s="25">
        <v>45713</v>
      </c>
      <c r="B68" s="49">
        <v>184</v>
      </c>
      <c r="C68" s="39" t="s">
        <v>259</v>
      </c>
      <c r="D68" s="39" t="s">
        <v>260</v>
      </c>
      <c r="E68" s="28" t="s">
        <v>188</v>
      </c>
      <c r="F68" s="28" t="s">
        <v>188</v>
      </c>
      <c r="G68" s="56">
        <v>520.35</v>
      </c>
      <c r="H68" s="5">
        <v>5880</v>
      </c>
    </row>
    <row r="69" spans="1:8" ht="27.75" customHeight="1" x14ac:dyDescent="0.25">
      <c r="A69" s="25">
        <v>45699</v>
      </c>
      <c r="B69" s="49">
        <v>98575</v>
      </c>
      <c r="C69" s="39" t="s">
        <v>255</v>
      </c>
      <c r="D69" s="39" t="s">
        <v>261</v>
      </c>
      <c r="E69" s="28" t="s">
        <v>188</v>
      </c>
      <c r="F69" s="28" t="s">
        <v>188</v>
      </c>
      <c r="G69" s="56">
        <v>1015.18</v>
      </c>
      <c r="H69" s="5">
        <v>5879</v>
      </c>
    </row>
    <row r="70" spans="1:8" ht="22.5" customHeight="1" x14ac:dyDescent="0.25">
      <c r="A70" s="25">
        <v>45699</v>
      </c>
      <c r="B70" s="49">
        <v>777215</v>
      </c>
      <c r="C70" s="39" t="s">
        <v>225</v>
      </c>
      <c r="D70" s="39" t="s">
        <v>226</v>
      </c>
      <c r="E70" s="28" t="s">
        <v>188</v>
      </c>
      <c r="F70" s="28" t="s">
        <v>188</v>
      </c>
      <c r="G70" s="56">
        <v>845.44</v>
      </c>
      <c r="H70" s="5">
        <v>5888</v>
      </c>
    </row>
    <row r="71" spans="1:8" ht="22.5" customHeight="1" x14ac:dyDescent="0.25">
      <c r="A71" s="25">
        <v>45699</v>
      </c>
      <c r="B71" s="49">
        <v>1369</v>
      </c>
      <c r="C71" s="39" t="s">
        <v>223</v>
      </c>
      <c r="D71" s="39" t="s">
        <v>224</v>
      </c>
      <c r="E71" s="28" t="s">
        <v>188</v>
      </c>
      <c r="F71" s="28" t="s">
        <v>188</v>
      </c>
      <c r="G71" s="56">
        <v>844</v>
      </c>
      <c r="H71" s="5">
        <v>5892</v>
      </c>
    </row>
    <row r="72" spans="1:8" ht="26.25" customHeight="1" x14ac:dyDescent="0.25">
      <c r="A72" s="25">
        <v>45699</v>
      </c>
      <c r="B72" s="49">
        <v>213554</v>
      </c>
      <c r="C72" s="39" t="s">
        <v>228</v>
      </c>
      <c r="D72" s="39" t="s">
        <v>229</v>
      </c>
      <c r="E72" s="28" t="s">
        <v>188</v>
      </c>
      <c r="F72" s="28" t="s">
        <v>188</v>
      </c>
      <c r="G72" s="56">
        <v>393.7</v>
      </c>
      <c r="H72" s="5">
        <v>5893</v>
      </c>
    </row>
    <row r="73" spans="1:8" ht="22.5" customHeight="1" x14ac:dyDescent="0.25">
      <c r="A73" s="25">
        <v>45699</v>
      </c>
      <c r="B73" s="49">
        <v>1969682</v>
      </c>
      <c r="C73" s="39" t="s">
        <v>262</v>
      </c>
      <c r="D73" s="39" t="s">
        <v>263</v>
      </c>
      <c r="E73" s="28" t="s">
        <v>188</v>
      </c>
      <c r="F73" s="28" t="s">
        <v>188</v>
      </c>
      <c r="G73" s="56">
        <v>2890.2</v>
      </c>
      <c r="H73" s="37">
        <v>5903</v>
      </c>
    </row>
    <row r="74" spans="1:8" ht="23.25" customHeight="1" x14ac:dyDescent="0.25">
      <c r="A74" s="25">
        <v>45700</v>
      </c>
      <c r="B74" s="49">
        <v>820151</v>
      </c>
      <c r="C74" s="39" t="s">
        <v>225</v>
      </c>
      <c r="D74" s="39" t="s">
        <v>264</v>
      </c>
      <c r="E74" s="28" t="s">
        <v>188</v>
      </c>
      <c r="F74" s="28" t="s">
        <v>188</v>
      </c>
      <c r="G74" s="56">
        <v>828.06</v>
      </c>
      <c r="H74" s="5">
        <v>5898</v>
      </c>
    </row>
    <row r="75" spans="1:8" ht="22.5" customHeight="1" x14ac:dyDescent="0.25">
      <c r="A75" s="41"/>
      <c r="B75" s="31"/>
      <c r="C75" s="32"/>
      <c r="D75" s="32"/>
      <c r="E75" s="33"/>
      <c r="F75" s="33"/>
      <c r="G75" s="57">
        <f>SUM(G39:G74)</f>
        <v>865573.27</v>
      </c>
      <c r="H75" s="5"/>
    </row>
    <row r="76" spans="1:8" ht="44.25" customHeight="1" x14ac:dyDescent="0.25">
      <c r="A76" s="45" t="s">
        <v>10</v>
      </c>
      <c r="B76" s="34" t="s">
        <v>11</v>
      </c>
      <c r="C76" s="6" t="s">
        <v>12</v>
      </c>
      <c r="D76" s="6"/>
      <c r="E76" s="27" t="s">
        <v>13</v>
      </c>
      <c r="F76" s="27"/>
      <c r="G76" s="46" t="s">
        <v>14</v>
      </c>
      <c r="H76" s="5"/>
    </row>
    <row r="77" spans="1:8" ht="27" customHeight="1" x14ac:dyDescent="0.25">
      <c r="A77" s="25">
        <v>45699</v>
      </c>
      <c r="B77" s="49">
        <v>228322</v>
      </c>
      <c r="C77" s="39" t="s">
        <v>265</v>
      </c>
      <c r="D77" s="39" t="s">
        <v>266</v>
      </c>
      <c r="E77" s="28" t="s">
        <v>188</v>
      </c>
      <c r="F77" s="28" t="s">
        <v>188</v>
      </c>
      <c r="G77" s="56">
        <v>1053</v>
      </c>
      <c r="H77" s="5">
        <v>5902</v>
      </c>
    </row>
    <row r="78" spans="1:8" ht="22.5" customHeight="1" x14ac:dyDescent="0.25">
      <c r="A78" s="25">
        <v>45699</v>
      </c>
      <c r="B78" s="49">
        <v>1969773</v>
      </c>
      <c r="C78" s="39" t="s">
        <v>262</v>
      </c>
      <c r="D78" s="39" t="s">
        <v>263</v>
      </c>
      <c r="E78" s="28" t="s">
        <v>267</v>
      </c>
      <c r="F78" s="28" t="s">
        <v>112</v>
      </c>
      <c r="G78" s="56">
        <v>1019</v>
      </c>
      <c r="H78" s="5">
        <v>391041</v>
      </c>
    </row>
    <row r="79" spans="1:8" ht="22.5" customHeight="1" x14ac:dyDescent="0.25">
      <c r="A79" s="25">
        <v>45700</v>
      </c>
      <c r="B79" s="49">
        <v>146562</v>
      </c>
      <c r="C79" s="39" t="s">
        <v>268</v>
      </c>
      <c r="D79" s="39" t="s">
        <v>269</v>
      </c>
      <c r="E79" s="28" t="s">
        <v>188</v>
      </c>
      <c r="F79" s="28" t="s">
        <v>188</v>
      </c>
      <c r="G79" s="56">
        <v>8997.94</v>
      </c>
      <c r="H79" s="5">
        <v>5908</v>
      </c>
    </row>
    <row r="80" spans="1:8" ht="24" customHeight="1" x14ac:dyDescent="0.25">
      <c r="A80" s="25">
        <v>45705</v>
      </c>
      <c r="B80" s="49">
        <v>1471</v>
      </c>
      <c r="C80" s="39" t="s">
        <v>270</v>
      </c>
      <c r="D80" s="39" t="s">
        <v>271</v>
      </c>
      <c r="E80" s="28" t="s">
        <v>112</v>
      </c>
      <c r="F80" s="28" t="s">
        <v>112</v>
      </c>
      <c r="G80" s="56">
        <v>2520</v>
      </c>
      <c r="H80" s="5">
        <v>3154707</v>
      </c>
    </row>
    <row r="81" spans="1:8" ht="22.5" customHeight="1" x14ac:dyDescent="0.25">
      <c r="A81" s="25">
        <v>45733</v>
      </c>
      <c r="B81" s="49">
        <v>10762</v>
      </c>
      <c r="C81" s="39" t="s">
        <v>272</v>
      </c>
      <c r="D81" s="39" t="s">
        <v>273</v>
      </c>
      <c r="E81" s="28" t="s">
        <v>112</v>
      </c>
      <c r="F81" s="28" t="s">
        <v>112</v>
      </c>
      <c r="G81" s="56">
        <v>396.83</v>
      </c>
      <c r="H81" s="5">
        <v>39118</v>
      </c>
    </row>
    <row r="82" spans="1:8" ht="24.75" customHeight="1" x14ac:dyDescent="0.25">
      <c r="A82" s="25">
        <v>45712</v>
      </c>
      <c r="B82" s="49">
        <v>215694</v>
      </c>
      <c r="C82" s="39" t="s">
        <v>228</v>
      </c>
      <c r="D82" s="39" t="s">
        <v>229</v>
      </c>
      <c r="E82" s="28" t="s">
        <v>188</v>
      </c>
      <c r="F82" s="28" t="s">
        <v>188</v>
      </c>
      <c r="G82" s="56">
        <v>520.4</v>
      </c>
      <c r="H82" s="5">
        <v>5919</v>
      </c>
    </row>
    <row r="83" spans="1:8" ht="26.25" customHeight="1" x14ac:dyDescent="0.25">
      <c r="A83" s="25">
        <v>45713</v>
      </c>
      <c r="B83" s="49">
        <v>92654</v>
      </c>
      <c r="C83" s="39" t="s">
        <v>274</v>
      </c>
      <c r="D83" s="39" t="s">
        <v>275</v>
      </c>
      <c r="E83" s="28" t="s">
        <v>112</v>
      </c>
      <c r="F83" s="28" t="s">
        <v>112</v>
      </c>
      <c r="G83" s="56">
        <v>796</v>
      </c>
      <c r="H83" s="5">
        <v>5920</v>
      </c>
    </row>
    <row r="84" spans="1:8" ht="22.5" customHeight="1" x14ac:dyDescent="0.25">
      <c r="A84" s="25">
        <v>45713</v>
      </c>
      <c r="B84" s="49">
        <v>598512</v>
      </c>
      <c r="C84" s="39" t="s">
        <v>223</v>
      </c>
      <c r="D84" s="39" t="s">
        <v>276</v>
      </c>
      <c r="E84" s="28" t="s">
        <v>112</v>
      </c>
      <c r="F84" s="28" t="s">
        <v>112</v>
      </c>
      <c r="G84" s="56">
        <v>101.6</v>
      </c>
      <c r="H84" s="5">
        <v>5922</v>
      </c>
    </row>
    <row r="85" spans="1:8" ht="22.5" customHeight="1" x14ac:dyDescent="0.25">
      <c r="A85" s="25">
        <v>45715</v>
      </c>
      <c r="B85" s="49">
        <v>115526</v>
      </c>
      <c r="C85" s="39" t="s">
        <v>277</v>
      </c>
      <c r="D85" s="39" t="s">
        <v>278</v>
      </c>
      <c r="E85" s="28" t="s">
        <v>112</v>
      </c>
      <c r="F85" s="28" t="s">
        <v>112</v>
      </c>
      <c r="G85" s="56">
        <v>1005.84</v>
      </c>
      <c r="H85" s="5">
        <v>5928</v>
      </c>
    </row>
    <row r="86" spans="1:8" ht="25.5" customHeight="1" x14ac:dyDescent="0.25">
      <c r="A86" s="25">
        <v>45713</v>
      </c>
      <c r="B86" s="49">
        <v>598513</v>
      </c>
      <c r="C86" s="39" t="s">
        <v>223</v>
      </c>
      <c r="D86" s="39" t="s">
        <v>276</v>
      </c>
      <c r="E86" s="28" t="s">
        <v>188</v>
      </c>
      <c r="F86" s="28" t="s">
        <v>188</v>
      </c>
      <c r="G86" s="56">
        <v>774.5</v>
      </c>
      <c r="H86" s="5">
        <v>5921</v>
      </c>
    </row>
    <row r="87" spans="1:8" ht="22.5" customHeight="1" x14ac:dyDescent="0.25">
      <c r="A87" s="25">
        <v>45700</v>
      </c>
      <c r="B87" s="49">
        <v>55781</v>
      </c>
      <c r="C87" s="39" t="s">
        <v>279</v>
      </c>
      <c r="D87" s="39" t="s">
        <v>280</v>
      </c>
      <c r="E87" s="28" t="s">
        <v>88</v>
      </c>
      <c r="F87" s="28" t="s">
        <v>88</v>
      </c>
      <c r="G87" s="56">
        <v>964</v>
      </c>
      <c r="H87" s="5">
        <v>5863</v>
      </c>
    </row>
    <row r="88" spans="1:8" ht="22.5" customHeight="1" x14ac:dyDescent="0.25">
      <c r="A88" s="25">
        <v>45700</v>
      </c>
      <c r="B88" s="49">
        <v>5128</v>
      </c>
      <c r="C88" s="39" t="s">
        <v>281</v>
      </c>
      <c r="D88" s="39" t="s">
        <v>282</v>
      </c>
      <c r="E88" s="28" t="s">
        <v>88</v>
      </c>
      <c r="F88" s="28" t="s">
        <v>88</v>
      </c>
      <c r="G88" s="56">
        <v>567</v>
      </c>
      <c r="H88" s="5">
        <v>5865</v>
      </c>
    </row>
    <row r="89" spans="1:8" ht="24" customHeight="1" x14ac:dyDescent="0.25">
      <c r="A89" s="25">
        <v>45713</v>
      </c>
      <c r="B89" s="49">
        <v>7473814</v>
      </c>
      <c r="C89" s="39" t="s">
        <v>283</v>
      </c>
      <c r="D89" s="39" t="s">
        <v>284</v>
      </c>
      <c r="E89" s="28" t="s">
        <v>88</v>
      </c>
      <c r="F89" s="28" t="s">
        <v>88</v>
      </c>
      <c r="G89" s="56">
        <v>492</v>
      </c>
      <c r="H89" s="5">
        <v>7010391</v>
      </c>
    </row>
    <row r="90" spans="1:8" ht="22.5" customHeight="1" x14ac:dyDescent="0.25">
      <c r="A90" s="25">
        <v>45691</v>
      </c>
      <c r="B90" s="49">
        <v>51747</v>
      </c>
      <c r="C90" s="39" t="s">
        <v>285</v>
      </c>
      <c r="D90" s="39" t="s">
        <v>286</v>
      </c>
      <c r="E90" s="28" t="s">
        <v>88</v>
      </c>
      <c r="F90" s="28" t="s">
        <v>88</v>
      </c>
      <c r="G90" s="56">
        <v>40.94</v>
      </c>
      <c r="H90" s="5">
        <v>39111</v>
      </c>
    </row>
    <row r="91" spans="1:8" ht="22.5" customHeight="1" x14ac:dyDescent="0.25">
      <c r="A91" s="25">
        <v>45693</v>
      </c>
      <c r="B91" s="49">
        <v>51767</v>
      </c>
      <c r="C91" s="39" t="s">
        <v>285</v>
      </c>
      <c r="D91" s="39" t="s">
        <v>286</v>
      </c>
      <c r="E91" s="28" t="s">
        <v>88</v>
      </c>
      <c r="F91" s="28" t="s">
        <v>88</v>
      </c>
      <c r="G91" s="56">
        <v>140.47</v>
      </c>
      <c r="H91" s="5">
        <v>39111</v>
      </c>
    </row>
    <row r="92" spans="1:8" ht="22.5" customHeight="1" x14ac:dyDescent="0.25">
      <c r="A92" s="25">
        <v>45694</v>
      </c>
      <c r="B92" s="49">
        <v>51779</v>
      </c>
      <c r="C92" s="39" t="s">
        <v>285</v>
      </c>
      <c r="D92" s="39" t="s">
        <v>286</v>
      </c>
      <c r="E92" s="28" t="s">
        <v>88</v>
      </c>
      <c r="F92" s="28" t="s">
        <v>88</v>
      </c>
      <c r="G92" s="56">
        <v>985.58</v>
      </c>
      <c r="H92" s="5">
        <v>39111</v>
      </c>
    </row>
    <row r="93" spans="1:8" ht="22.5" customHeight="1" x14ac:dyDescent="0.25">
      <c r="A93" s="25">
        <v>45698</v>
      </c>
      <c r="B93" s="49">
        <v>51802</v>
      </c>
      <c r="C93" s="39" t="s">
        <v>285</v>
      </c>
      <c r="D93" s="39" t="s">
        <v>286</v>
      </c>
      <c r="E93" s="28" t="s">
        <v>88</v>
      </c>
      <c r="F93" s="28" t="s">
        <v>88</v>
      </c>
      <c r="G93" s="56">
        <v>95.4</v>
      </c>
      <c r="H93" s="5">
        <v>39111</v>
      </c>
    </row>
    <row r="94" spans="1:8" ht="23.25" customHeight="1" x14ac:dyDescent="0.25">
      <c r="A94" s="25">
        <v>45702</v>
      </c>
      <c r="B94" s="49">
        <v>51859</v>
      </c>
      <c r="C94" s="39" t="s">
        <v>285</v>
      </c>
      <c r="D94" s="39" t="s">
        <v>286</v>
      </c>
      <c r="E94" s="28" t="s">
        <v>88</v>
      </c>
      <c r="F94" s="28" t="s">
        <v>88</v>
      </c>
      <c r="G94" s="56">
        <v>70.23</v>
      </c>
      <c r="H94" s="5">
        <v>39111</v>
      </c>
    </row>
    <row r="95" spans="1:8" ht="23.25" customHeight="1" x14ac:dyDescent="0.25">
      <c r="A95" s="25">
        <v>45705</v>
      </c>
      <c r="B95" s="49">
        <v>51874</v>
      </c>
      <c r="C95" s="39" t="s">
        <v>285</v>
      </c>
      <c r="D95" s="39" t="s">
        <v>286</v>
      </c>
      <c r="E95" s="28" t="s">
        <v>88</v>
      </c>
      <c r="F95" s="28" t="s">
        <v>88</v>
      </c>
      <c r="G95" s="56">
        <v>214.18</v>
      </c>
      <c r="H95" s="5">
        <v>39111</v>
      </c>
    </row>
    <row r="96" spans="1:8" ht="23.25" customHeight="1" x14ac:dyDescent="0.25">
      <c r="A96" s="25">
        <v>45709</v>
      </c>
      <c r="B96" s="49">
        <v>51915</v>
      </c>
      <c r="C96" s="39" t="s">
        <v>285</v>
      </c>
      <c r="D96" s="39" t="s">
        <v>286</v>
      </c>
      <c r="E96" s="28" t="s">
        <v>88</v>
      </c>
      <c r="F96" s="28" t="s">
        <v>88</v>
      </c>
      <c r="G96" s="56">
        <v>184.72</v>
      </c>
      <c r="H96" s="5">
        <v>39111</v>
      </c>
    </row>
    <row r="97" spans="1:8" ht="23.25" customHeight="1" x14ac:dyDescent="0.25">
      <c r="A97" s="25">
        <v>45712</v>
      </c>
      <c r="B97" s="49">
        <v>51926</v>
      </c>
      <c r="C97" s="39" t="s">
        <v>285</v>
      </c>
      <c r="D97" s="39" t="s">
        <v>286</v>
      </c>
      <c r="E97" s="28" t="s">
        <v>88</v>
      </c>
      <c r="F97" s="28" t="s">
        <v>88</v>
      </c>
      <c r="G97" s="56">
        <v>142.84</v>
      </c>
      <c r="H97" s="5">
        <v>39111</v>
      </c>
    </row>
    <row r="98" spans="1:8" ht="22.5" customHeight="1" x14ac:dyDescent="0.25">
      <c r="A98" s="25">
        <v>45716</v>
      </c>
      <c r="B98" s="49">
        <v>51985</v>
      </c>
      <c r="C98" s="39" t="s">
        <v>285</v>
      </c>
      <c r="D98" s="39" t="s">
        <v>286</v>
      </c>
      <c r="E98" s="28" t="s">
        <v>88</v>
      </c>
      <c r="F98" s="28" t="s">
        <v>88</v>
      </c>
      <c r="G98" s="56">
        <v>177.3</v>
      </c>
      <c r="H98" s="5">
        <v>39111</v>
      </c>
    </row>
    <row r="99" spans="1:8" ht="27" customHeight="1" x14ac:dyDescent="0.25">
      <c r="A99" s="25">
        <v>45715</v>
      </c>
      <c r="B99" s="49">
        <v>7479357</v>
      </c>
      <c r="C99" s="39" t="s">
        <v>283</v>
      </c>
      <c r="D99" s="39" t="s">
        <v>284</v>
      </c>
      <c r="E99" s="28" t="s">
        <v>88</v>
      </c>
      <c r="F99" s="28" t="s">
        <v>88</v>
      </c>
      <c r="G99" s="56">
        <v>1338.08</v>
      </c>
      <c r="H99" s="5">
        <v>5906</v>
      </c>
    </row>
    <row r="100" spans="1:8" ht="24" customHeight="1" x14ac:dyDescent="0.25">
      <c r="A100" s="25">
        <v>45716</v>
      </c>
      <c r="B100" s="49">
        <v>943</v>
      </c>
      <c r="C100" s="39" t="s">
        <v>316</v>
      </c>
      <c r="D100" s="39" t="s">
        <v>287</v>
      </c>
      <c r="E100" s="28" t="s">
        <v>88</v>
      </c>
      <c r="F100" s="28" t="s">
        <v>88</v>
      </c>
      <c r="G100" s="56">
        <v>406.76</v>
      </c>
      <c r="H100" s="5">
        <v>39117</v>
      </c>
    </row>
    <row r="101" spans="1:8" ht="22.5" customHeight="1" x14ac:dyDescent="0.25">
      <c r="A101" s="25">
        <v>45723</v>
      </c>
      <c r="B101" s="49">
        <v>3361</v>
      </c>
      <c r="C101" s="39" t="s">
        <v>288</v>
      </c>
      <c r="D101" s="39" t="s">
        <v>289</v>
      </c>
      <c r="E101" s="28" t="s">
        <v>88</v>
      </c>
      <c r="F101" s="28" t="s">
        <v>88</v>
      </c>
      <c r="G101" s="56">
        <v>293.19</v>
      </c>
      <c r="H101" s="5">
        <v>2834710</v>
      </c>
    </row>
    <row r="102" spans="1:8" ht="21.75" customHeight="1" x14ac:dyDescent="0.25">
      <c r="A102" s="25">
        <v>45715</v>
      </c>
      <c r="B102" s="49">
        <v>4688039</v>
      </c>
      <c r="C102" s="39" t="s">
        <v>290</v>
      </c>
      <c r="D102" s="39" t="s">
        <v>291</v>
      </c>
      <c r="E102" s="28" t="s">
        <v>292</v>
      </c>
      <c r="F102" s="28" t="s">
        <v>88</v>
      </c>
      <c r="G102" s="56">
        <v>685</v>
      </c>
      <c r="H102" s="5">
        <v>391281</v>
      </c>
    </row>
    <row r="103" spans="1:8" ht="22.5" customHeight="1" x14ac:dyDescent="0.25">
      <c r="A103" s="25">
        <v>45716</v>
      </c>
      <c r="B103" s="49">
        <v>9236</v>
      </c>
      <c r="C103" s="39" t="s">
        <v>205</v>
      </c>
      <c r="D103" s="39" t="s">
        <v>212</v>
      </c>
      <c r="E103" s="28" t="s">
        <v>88</v>
      </c>
      <c r="F103" s="28" t="s">
        <v>88</v>
      </c>
      <c r="G103" s="56">
        <v>550</v>
      </c>
      <c r="H103" s="5">
        <v>5915</v>
      </c>
    </row>
    <row r="104" spans="1:8" ht="21" customHeight="1" x14ac:dyDescent="0.25">
      <c r="A104" s="25">
        <v>45698</v>
      </c>
      <c r="B104" s="49">
        <v>5111</v>
      </c>
      <c r="C104" s="39" t="s">
        <v>293</v>
      </c>
      <c r="D104" s="39" t="s">
        <v>294</v>
      </c>
      <c r="E104" s="28" t="s">
        <v>295</v>
      </c>
      <c r="F104" s="38" t="s">
        <v>24</v>
      </c>
      <c r="G104" s="56">
        <v>385</v>
      </c>
      <c r="H104" s="5">
        <v>5899</v>
      </c>
    </row>
    <row r="105" spans="1:8" ht="22.5" customHeight="1" x14ac:dyDescent="0.25">
      <c r="A105" s="25">
        <v>45684</v>
      </c>
      <c r="B105" s="49">
        <v>865684</v>
      </c>
      <c r="C105" s="39" t="s">
        <v>296</v>
      </c>
      <c r="D105" s="39" t="s">
        <v>297</v>
      </c>
      <c r="E105" s="28" t="s">
        <v>298</v>
      </c>
      <c r="F105" s="38" t="s">
        <v>24</v>
      </c>
      <c r="G105" s="56">
        <v>1308.0999999999999</v>
      </c>
      <c r="H105" s="5">
        <v>5907</v>
      </c>
    </row>
    <row r="106" spans="1:8" ht="23.25" customHeight="1" x14ac:dyDescent="0.25">
      <c r="A106" s="25">
        <v>45707</v>
      </c>
      <c r="B106" s="49">
        <v>63644</v>
      </c>
      <c r="C106" s="39" t="s">
        <v>321</v>
      </c>
      <c r="D106" s="39" t="s">
        <v>299</v>
      </c>
      <c r="E106" s="28" t="s">
        <v>298</v>
      </c>
      <c r="F106" s="38" t="s">
        <v>24</v>
      </c>
      <c r="G106" s="56">
        <v>5662.96</v>
      </c>
      <c r="H106" s="5">
        <v>5913</v>
      </c>
    </row>
    <row r="107" spans="1:8" ht="22.5" customHeight="1" x14ac:dyDescent="0.25">
      <c r="A107" s="25">
        <v>45706</v>
      </c>
      <c r="B107" s="49">
        <v>38487</v>
      </c>
      <c r="C107" s="39" t="s">
        <v>300</v>
      </c>
      <c r="D107" s="39" t="s">
        <v>301</v>
      </c>
      <c r="E107" s="28" t="s">
        <v>302</v>
      </c>
      <c r="F107" s="38" t="s">
        <v>24</v>
      </c>
      <c r="G107" s="56">
        <v>2446.67</v>
      </c>
      <c r="H107" s="5">
        <v>5912</v>
      </c>
    </row>
    <row r="108" spans="1:8" ht="22.5" customHeight="1" x14ac:dyDescent="0.25">
      <c r="A108" s="25">
        <v>45712</v>
      </c>
      <c r="B108" s="49">
        <v>369902</v>
      </c>
      <c r="C108" s="39" t="s">
        <v>303</v>
      </c>
      <c r="D108" s="39" t="s">
        <v>304</v>
      </c>
      <c r="E108" s="28" t="s">
        <v>305</v>
      </c>
      <c r="F108" s="38" t="s">
        <v>24</v>
      </c>
      <c r="G108" s="56">
        <v>168.4</v>
      </c>
      <c r="H108" s="5">
        <v>5918</v>
      </c>
    </row>
    <row r="109" spans="1:8" ht="22.5" customHeight="1" x14ac:dyDescent="0.25">
      <c r="A109" s="25">
        <v>45706</v>
      </c>
      <c r="B109" s="49">
        <v>1873442</v>
      </c>
      <c r="C109" s="39" t="s">
        <v>306</v>
      </c>
      <c r="D109" s="39" t="s">
        <v>307</v>
      </c>
      <c r="E109" s="28" t="s">
        <v>308</v>
      </c>
      <c r="F109" s="38" t="s">
        <v>24</v>
      </c>
      <c r="G109" s="56">
        <v>3876.79</v>
      </c>
      <c r="H109" s="5">
        <v>391342</v>
      </c>
    </row>
    <row r="110" spans="1:8" ht="23.25" customHeight="1" x14ac:dyDescent="0.25">
      <c r="A110" s="25">
        <v>45706</v>
      </c>
      <c r="B110" s="49">
        <v>1044106</v>
      </c>
      <c r="C110" s="39" t="s">
        <v>309</v>
      </c>
      <c r="D110" s="39" t="s">
        <v>310</v>
      </c>
      <c r="E110" s="28" t="s">
        <v>308</v>
      </c>
      <c r="F110" s="38" t="s">
        <v>24</v>
      </c>
      <c r="G110" s="56">
        <v>3360.2</v>
      </c>
      <c r="H110" s="5">
        <v>391345</v>
      </c>
    </row>
    <row r="111" spans="1:8" ht="23.25" customHeight="1" x14ac:dyDescent="0.25">
      <c r="A111" s="25">
        <v>45713</v>
      </c>
      <c r="B111" s="49">
        <v>3927</v>
      </c>
      <c r="C111" s="39" t="s">
        <v>311</v>
      </c>
      <c r="D111" s="39" t="s">
        <v>312</v>
      </c>
      <c r="E111" s="28" t="s">
        <v>313</v>
      </c>
      <c r="F111" s="38" t="s">
        <v>24</v>
      </c>
      <c r="G111" s="56">
        <v>952</v>
      </c>
      <c r="H111" s="5">
        <v>5925</v>
      </c>
    </row>
    <row r="112" spans="1:8" ht="23.25" customHeight="1" x14ac:dyDescent="0.25">
      <c r="A112" s="25">
        <v>45723</v>
      </c>
      <c r="B112" s="49">
        <v>29</v>
      </c>
      <c r="C112" s="39" t="s">
        <v>118</v>
      </c>
      <c r="D112" s="39" t="s">
        <v>119</v>
      </c>
      <c r="E112" s="28" t="s">
        <v>120</v>
      </c>
      <c r="F112" s="28" t="s">
        <v>106</v>
      </c>
      <c r="G112" s="56">
        <v>50679</v>
      </c>
      <c r="H112" s="5">
        <v>39114</v>
      </c>
    </row>
    <row r="113" spans="1:8" ht="23.25" customHeight="1" x14ac:dyDescent="0.25">
      <c r="A113" s="25">
        <v>45716</v>
      </c>
      <c r="B113" s="49" t="s">
        <v>121</v>
      </c>
      <c r="C113" s="39" t="s">
        <v>111</v>
      </c>
      <c r="D113" s="39" t="s">
        <v>17</v>
      </c>
      <c r="E113" s="28" t="s">
        <v>120</v>
      </c>
      <c r="F113" s="28" t="s">
        <v>106</v>
      </c>
      <c r="G113" s="56">
        <v>810</v>
      </c>
      <c r="H113" s="5">
        <v>391139</v>
      </c>
    </row>
    <row r="114" spans="1:8" ht="24.75" customHeight="1" x14ac:dyDescent="0.25">
      <c r="A114" s="41"/>
      <c r="B114" s="31"/>
      <c r="C114" s="32"/>
      <c r="D114" s="32"/>
      <c r="E114" s="33"/>
      <c r="F114" s="33"/>
      <c r="G114" s="57">
        <f>SUM(G75:G113)</f>
        <v>959755.18999999971</v>
      </c>
      <c r="H114" s="5"/>
    </row>
    <row r="115" spans="1:8" ht="46.5" customHeight="1" x14ac:dyDescent="0.25">
      <c r="A115" s="45" t="s">
        <v>10</v>
      </c>
      <c r="B115" s="34" t="s">
        <v>11</v>
      </c>
      <c r="C115" s="6" t="s">
        <v>12</v>
      </c>
      <c r="D115" s="6"/>
      <c r="E115" s="27" t="s">
        <v>13</v>
      </c>
      <c r="F115" s="27"/>
      <c r="G115" s="46" t="s">
        <v>14</v>
      </c>
      <c r="H115" s="5"/>
    </row>
    <row r="116" spans="1:8" ht="23.25" customHeight="1" x14ac:dyDescent="0.25">
      <c r="A116" s="25">
        <v>45716</v>
      </c>
      <c r="B116" s="49" t="s">
        <v>121</v>
      </c>
      <c r="C116" s="39" t="s">
        <v>111</v>
      </c>
      <c r="D116" s="39" t="s">
        <v>17</v>
      </c>
      <c r="E116" s="28" t="s">
        <v>120</v>
      </c>
      <c r="F116" s="28" t="s">
        <v>106</v>
      </c>
      <c r="G116" s="56">
        <v>2511</v>
      </c>
      <c r="H116" s="5">
        <v>391137</v>
      </c>
    </row>
    <row r="117" spans="1:8" ht="23.25" customHeight="1" x14ac:dyDescent="0.25">
      <c r="A117" s="25">
        <v>45723</v>
      </c>
      <c r="B117" s="49">
        <v>602</v>
      </c>
      <c r="C117" s="39" t="s">
        <v>123</v>
      </c>
      <c r="D117" s="39" t="s">
        <v>124</v>
      </c>
      <c r="E117" s="38" t="s">
        <v>193</v>
      </c>
      <c r="F117" s="28" t="s">
        <v>106</v>
      </c>
      <c r="G117" s="56">
        <v>496056.3</v>
      </c>
      <c r="H117" s="5">
        <v>39114</v>
      </c>
    </row>
    <row r="118" spans="1:8" ht="23.25" customHeight="1" x14ac:dyDescent="0.25">
      <c r="A118" s="25">
        <v>45716</v>
      </c>
      <c r="B118" s="49" t="s">
        <v>121</v>
      </c>
      <c r="C118" s="39" t="s">
        <v>111</v>
      </c>
      <c r="D118" s="39" t="s">
        <v>17</v>
      </c>
      <c r="E118" s="38" t="s">
        <v>193</v>
      </c>
      <c r="F118" s="28" t="s">
        <v>106</v>
      </c>
      <c r="G118" s="56">
        <v>7555.32</v>
      </c>
      <c r="H118" s="5">
        <v>391139</v>
      </c>
    </row>
    <row r="119" spans="1:8" ht="23.25" customHeight="1" x14ac:dyDescent="0.25">
      <c r="A119" s="25">
        <v>45716</v>
      </c>
      <c r="B119" s="49" t="s">
        <v>121</v>
      </c>
      <c r="C119" s="39" t="s">
        <v>111</v>
      </c>
      <c r="D119" s="39" t="s">
        <v>17</v>
      </c>
      <c r="E119" s="38" t="s">
        <v>193</v>
      </c>
      <c r="F119" s="28" t="s">
        <v>106</v>
      </c>
      <c r="G119" s="56">
        <v>23421.48</v>
      </c>
      <c r="H119" s="5">
        <v>391137</v>
      </c>
    </row>
    <row r="120" spans="1:8" ht="23.25" customHeight="1" x14ac:dyDescent="0.25">
      <c r="A120" s="25">
        <v>45723</v>
      </c>
      <c r="B120" s="49">
        <v>603</v>
      </c>
      <c r="C120" s="39" t="s">
        <v>123</v>
      </c>
      <c r="D120" s="39" t="s">
        <v>124</v>
      </c>
      <c r="E120" s="38" t="s">
        <v>193</v>
      </c>
      <c r="F120" s="28" t="s">
        <v>106</v>
      </c>
      <c r="G120" s="56">
        <v>40839.21</v>
      </c>
      <c r="H120" s="5">
        <v>39114</v>
      </c>
    </row>
    <row r="121" spans="1:8" ht="23.25" customHeight="1" x14ac:dyDescent="0.25">
      <c r="A121" s="25">
        <v>45716</v>
      </c>
      <c r="B121" s="49" t="s">
        <v>121</v>
      </c>
      <c r="C121" s="39" t="s">
        <v>111</v>
      </c>
      <c r="D121" s="39" t="s">
        <v>17</v>
      </c>
      <c r="E121" s="38" t="s">
        <v>193</v>
      </c>
      <c r="F121" s="28" t="s">
        <v>106</v>
      </c>
      <c r="G121" s="56">
        <v>714.98</v>
      </c>
      <c r="H121" s="5">
        <v>391139</v>
      </c>
    </row>
    <row r="122" spans="1:8" ht="23.25" customHeight="1" x14ac:dyDescent="0.25">
      <c r="A122" s="25">
        <v>45716</v>
      </c>
      <c r="B122" s="49" t="s">
        <v>121</v>
      </c>
      <c r="C122" s="39" t="s">
        <v>111</v>
      </c>
      <c r="D122" s="39" t="s">
        <v>17</v>
      </c>
      <c r="E122" s="38" t="s">
        <v>193</v>
      </c>
      <c r="F122" s="28" t="s">
        <v>106</v>
      </c>
      <c r="G122" s="56">
        <v>2216.4299999999998</v>
      </c>
      <c r="H122" s="5">
        <v>391137</v>
      </c>
    </row>
    <row r="123" spans="1:8" ht="23.25" customHeight="1" x14ac:dyDescent="0.25">
      <c r="A123" s="25">
        <v>45723</v>
      </c>
      <c r="B123" s="49">
        <v>604</v>
      </c>
      <c r="C123" s="39" t="s">
        <v>123</v>
      </c>
      <c r="D123" s="39" t="s">
        <v>124</v>
      </c>
      <c r="E123" s="38" t="s">
        <v>122</v>
      </c>
      <c r="F123" s="28" t="s">
        <v>106</v>
      </c>
      <c r="G123" s="56">
        <v>24635.62</v>
      </c>
      <c r="H123" s="5">
        <v>39114</v>
      </c>
    </row>
    <row r="124" spans="1:8" ht="24.75" x14ac:dyDescent="0.25">
      <c r="A124" s="25">
        <v>45716</v>
      </c>
      <c r="B124" s="49" t="s">
        <v>121</v>
      </c>
      <c r="C124" s="39" t="s">
        <v>111</v>
      </c>
      <c r="D124" s="39" t="s">
        <v>17</v>
      </c>
      <c r="E124" s="38" t="s">
        <v>122</v>
      </c>
      <c r="F124" s="28" t="s">
        <v>106</v>
      </c>
      <c r="G124" s="56">
        <v>375</v>
      </c>
      <c r="H124" s="5">
        <v>391139</v>
      </c>
    </row>
    <row r="125" spans="1:8" ht="24.75" x14ac:dyDescent="0.25">
      <c r="A125" s="25">
        <v>45716</v>
      </c>
      <c r="B125" s="49" t="s">
        <v>121</v>
      </c>
      <c r="C125" s="39" t="s">
        <v>111</v>
      </c>
      <c r="D125" s="39" t="s">
        <v>17</v>
      </c>
      <c r="E125" s="38" t="s">
        <v>122</v>
      </c>
      <c r="F125" s="28" t="s">
        <v>106</v>
      </c>
      <c r="G125" s="56">
        <v>1162.5</v>
      </c>
      <c r="H125" s="5">
        <v>391137</v>
      </c>
    </row>
    <row r="126" spans="1:8" ht="23.25" customHeight="1" x14ac:dyDescent="0.25">
      <c r="A126" s="25">
        <v>45723</v>
      </c>
      <c r="B126" s="49">
        <v>605</v>
      </c>
      <c r="C126" s="39" t="s">
        <v>123</v>
      </c>
      <c r="D126" s="39" t="s">
        <v>124</v>
      </c>
      <c r="E126" s="38" t="s">
        <v>193</v>
      </c>
      <c r="F126" s="28" t="s">
        <v>106</v>
      </c>
      <c r="G126" s="56">
        <v>25805</v>
      </c>
      <c r="H126" s="5">
        <v>39114</v>
      </c>
    </row>
    <row r="127" spans="1:8" ht="23.25" customHeight="1" x14ac:dyDescent="0.25">
      <c r="A127" s="25">
        <v>45716</v>
      </c>
      <c r="B127" s="49" t="s">
        <v>121</v>
      </c>
      <c r="C127" s="39" t="s">
        <v>111</v>
      </c>
      <c r="D127" s="39" t="s">
        <v>17</v>
      </c>
      <c r="E127" s="38" t="s">
        <v>193</v>
      </c>
      <c r="F127" s="28" t="s">
        <v>106</v>
      </c>
      <c r="G127" s="56">
        <v>412.44</v>
      </c>
      <c r="H127" s="5">
        <v>391139</v>
      </c>
    </row>
    <row r="128" spans="1:8" ht="23.25" customHeight="1" x14ac:dyDescent="0.25">
      <c r="A128" s="25">
        <v>45716</v>
      </c>
      <c r="B128" s="49" t="s">
        <v>121</v>
      </c>
      <c r="C128" s="39" t="s">
        <v>111</v>
      </c>
      <c r="D128" s="39" t="s">
        <v>17</v>
      </c>
      <c r="E128" s="38" t="s">
        <v>193</v>
      </c>
      <c r="F128" s="28" t="s">
        <v>106</v>
      </c>
      <c r="G128" s="56">
        <v>1278.56</v>
      </c>
      <c r="H128" s="5">
        <v>391137</v>
      </c>
    </row>
    <row r="129" spans="1:8" ht="23.25" x14ac:dyDescent="0.25">
      <c r="A129" s="25">
        <v>45723</v>
      </c>
      <c r="B129" s="49">
        <v>600</v>
      </c>
      <c r="C129" s="39" t="s">
        <v>123</v>
      </c>
      <c r="D129" s="39" t="s">
        <v>124</v>
      </c>
      <c r="E129" s="28" t="s">
        <v>125</v>
      </c>
      <c r="F129" s="28" t="s">
        <v>106</v>
      </c>
      <c r="G129" s="56">
        <v>2604.33</v>
      </c>
      <c r="H129" s="5">
        <v>39114</v>
      </c>
    </row>
    <row r="130" spans="1:8" ht="24" customHeight="1" x14ac:dyDescent="0.25">
      <c r="A130" s="25">
        <v>45716</v>
      </c>
      <c r="B130" s="49" t="s">
        <v>121</v>
      </c>
      <c r="C130" s="39" t="s">
        <v>111</v>
      </c>
      <c r="D130" s="39" t="s">
        <v>17</v>
      </c>
      <c r="E130" s="28" t="s">
        <v>127</v>
      </c>
      <c r="F130" s="28" t="s">
        <v>106</v>
      </c>
      <c r="G130" s="56">
        <v>41.63</v>
      </c>
      <c r="H130" s="5">
        <v>391139</v>
      </c>
    </row>
    <row r="131" spans="1:8" ht="24.75" customHeight="1" x14ac:dyDescent="0.25">
      <c r="A131" s="25">
        <v>45716</v>
      </c>
      <c r="B131" s="49" t="s">
        <v>121</v>
      </c>
      <c r="C131" s="39" t="s">
        <v>111</v>
      </c>
      <c r="D131" s="39" t="s">
        <v>17</v>
      </c>
      <c r="E131" s="28" t="s">
        <v>127</v>
      </c>
      <c r="F131" s="28" t="s">
        <v>106</v>
      </c>
      <c r="G131" s="56">
        <v>129.04</v>
      </c>
      <c r="H131" s="5">
        <v>391137</v>
      </c>
    </row>
    <row r="132" spans="1:8" ht="24.75" customHeight="1" x14ac:dyDescent="0.25">
      <c r="A132" s="25">
        <v>45723</v>
      </c>
      <c r="B132" s="49">
        <v>601</v>
      </c>
      <c r="C132" s="39" t="s">
        <v>123</v>
      </c>
      <c r="D132" s="39" t="s">
        <v>124</v>
      </c>
      <c r="E132" s="28" t="s">
        <v>126</v>
      </c>
      <c r="F132" s="28" t="s">
        <v>106</v>
      </c>
      <c r="G132" s="56">
        <v>2604.33</v>
      </c>
      <c r="H132" s="5">
        <v>39114</v>
      </c>
    </row>
    <row r="133" spans="1:8" ht="24.75" x14ac:dyDescent="0.25">
      <c r="A133" s="25">
        <v>45716</v>
      </c>
      <c r="B133" s="49" t="s">
        <v>121</v>
      </c>
      <c r="C133" s="39" t="s">
        <v>111</v>
      </c>
      <c r="D133" s="39" t="s">
        <v>17</v>
      </c>
      <c r="E133" s="28" t="s">
        <v>126</v>
      </c>
      <c r="F133" s="28" t="s">
        <v>106</v>
      </c>
      <c r="G133" s="56">
        <v>41.63</v>
      </c>
      <c r="H133" s="5">
        <v>391139</v>
      </c>
    </row>
    <row r="134" spans="1:8" ht="24.75" x14ac:dyDescent="0.25">
      <c r="A134" s="25">
        <v>45716</v>
      </c>
      <c r="B134" s="49" t="s">
        <v>121</v>
      </c>
      <c r="C134" s="39" t="s">
        <v>111</v>
      </c>
      <c r="D134" s="39" t="s">
        <v>17</v>
      </c>
      <c r="E134" s="28" t="s">
        <v>126</v>
      </c>
      <c r="F134" s="28" t="s">
        <v>106</v>
      </c>
      <c r="G134" s="56">
        <v>129.04</v>
      </c>
      <c r="H134" s="5">
        <v>391137</v>
      </c>
    </row>
    <row r="135" spans="1:8" ht="23.25" x14ac:dyDescent="0.25">
      <c r="A135" s="25">
        <v>45724</v>
      </c>
      <c r="B135" s="49">
        <v>679</v>
      </c>
      <c r="C135" s="39" t="s">
        <v>128</v>
      </c>
      <c r="D135" s="39" t="s">
        <v>129</v>
      </c>
      <c r="E135" s="28" t="s">
        <v>130</v>
      </c>
      <c r="F135" s="28" t="s">
        <v>106</v>
      </c>
      <c r="G135" s="56">
        <v>70387.5</v>
      </c>
      <c r="H135" s="5">
        <v>39114</v>
      </c>
    </row>
    <row r="136" spans="1:8" ht="24.75" x14ac:dyDescent="0.25">
      <c r="A136" s="25">
        <v>45716</v>
      </c>
      <c r="B136" s="49" t="s">
        <v>121</v>
      </c>
      <c r="C136" s="39" t="s">
        <v>111</v>
      </c>
      <c r="D136" s="39" t="s">
        <v>17</v>
      </c>
      <c r="E136" s="28" t="s">
        <v>130</v>
      </c>
      <c r="F136" s="28" t="s">
        <v>106</v>
      </c>
      <c r="G136" s="56">
        <v>1125</v>
      </c>
      <c r="H136" s="5">
        <v>391139</v>
      </c>
    </row>
    <row r="137" spans="1:8" ht="24.75" x14ac:dyDescent="0.25">
      <c r="A137" s="25">
        <v>45716</v>
      </c>
      <c r="B137" s="49" t="s">
        <v>121</v>
      </c>
      <c r="C137" s="39" t="s">
        <v>111</v>
      </c>
      <c r="D137" s="39" t="s">
        <v>17</v>
      </c>
      <c r="E137" s="28" t="s">
        <v>130</v>
      </c>
      <c r="F137" s="28" t="s">
        <v>106</v>
      </c>
      <c r="G137" s="56">
        <v>3487.5</v>
      </c>
      <c r="H137" s="5">
        <v>391137</v>
      </c>
    </row>
    <row r="138" spans="1:8" ht="23.25" x14ac:dyDescent="0.25">
      <c r="A138" s="25">
        <v>45724</v>
      </c>
      <c r="B138" s="49">
        <v>680</v>
      </c>
      <c r="C138" s="39" t="s">
        <v>128</v>
      </c>
      <c r="D138" s="39" t="s">
        <v>129</v>
      </c>
      <c r="E138" s="28" t="s">
        <v>130</v>
      </c>
      <c r="F138" s="28" t="s">
        <v>106</v>
      </c>
      <c r="G138" s="56">
        <v>41294</v>
      </c>
      <c r="H138" s="5">
        <v>39114</v>
      </c>
    </row>
    <row r="139" spans="1:8" ht="24.75" x14ac:dyDescent="0.25">
      <c r="A139" s="25">
        <v>45716</v>
      </c>
      <c r="B139" s="49" t="s">
        <v>121</v>
      </c>
      <c r="C139" s="39" t="s">
        <v>111</v>
      </c>
      <c r="D139" s="39" t="s">
        <v>17</v>
      </c>
      <c r="E139" s="28" t="s">
        <v>130</v>
      </c>
      <c r="F139" s="28" t="s">
        <v>106</v>
      </c>
      <c r="G139" s="56">
        <v>660</v>
      </c>
      <c r="H139" s="5">
        <v>391139</v>
      </c>
    </row>
    <row r="140" spans="1:8" ht="24.75" x14ac:dyDescent="0.25">
      <c r="A140" s="25">
        <v>45716</v>
      </c>
      <c r="B140" s="49" t="s">
        <v>121</v>
      </c>
      <c r="C140" s="39" t="s">
        <v>111</v>
      </c>
      <c r="D140" s="39" t="s">
        <v>17</v>
      </c>
      <c r="E140" s="28" t="s">
        <v>130</v>
      </c>
      <c r="F140" s="28" t="s">
        <v>106</v>
      </c>
      <c r="G140" s="56">
        <v>2046</v>
      </c>
      <c r="H140" s="5">
        <v>391137</v>
      </c>
    </row>
    <row r="141" spans="1:8" ht="24.75" x14ac:dyDescent="0.25">
      <c r="A141" s="25">
        <v>45729</v>
      </c>
      <c r="B141" s="49">
        <v>536</v>
      </c>
      <c r="C141" s="39" t="s">
        <v>150</v>
      </c>
      <c r="D141" s="39" t="s">
        <v>151</v>
      </c>
      <c r="E141" s="28" t="s">
        <v>131</v>
      </c>
      <c r="F141" s="28" t="s">
        <v>106</v>
      </c>
      <c r="G141" s="56">
        <v>7733.24</v>
      </c>
      <c r="H141" s="5">
        <v>39114</v>
      </c>
    </row>
    <row r="142" spans="1:8" ht="24.75" x14ac:dyDescent="0.25">
      <c r="A142" s="25">
        <v>45716</v>
      </c>
      <c r="B142" s="49" t="s">
        <v>121</v>
      </c>
      <c r="C142" s="39" t="s">
        <v>111</v>
      </c>
      <c r="D142" s="39" t="s">
        <v>17</v>
      </c>
      <c r="E142" s="28" t="s">
        <v>131</v>
      </c>
      <c r="F142" s="28" t="s">
        <v>106</v>
      </c>
      <c r="G142" s="56">
        <v>154.5</v>
      </c>
      <c r="H142" s="5">
        <v>391139</v>
      </c>
    </row>
    <row r="143" spans="1:8" ht="24.75" x14ac:dyDescent="0.25">
      <c r="A143" s="25">
        <v>45716</v>
      </c>
      <c r="B143" s="49" t="s">
        <v>121</v>
      </c>
      <c r="C143" s="39" t="s">
        <v>111</v>
      </c>
      <c r="D143" s="39" t="s">
        <v>17</v>
      </c>
      <c r="E143" s="28" t="s">
        <v>131</v>
      </c>
      <c r="F143" s="28" t="s">
        <v>106</v>
      </c>
      <c r="G143" s="56">
        <v>478.95</v>
      </c>
      <c r="H143" s="5">
        <v>391137</v>
      </c>
    </row>
    <row r="144" spans="1:8" ht="23.25" customHeight="1" x14ac:dyDescent="0.25">
      <c r="A144" s="25">
        <v>45723</v>
      </c>
      <c r="B144" s="49">
        <v>347</v>
      </c>
      <c r="C144" s="39" t="s">
        <v>132</v>
      </c>
      <c r="D144" s="39" t="s">
        <v>133</v>
      </c>
      <c r="E144" s="28" t="s">
        <v>134</v>
      </c>
      <c r="F144" s="28" t="s">
        <v>106</v>
      </c>
      <c r="G144" s="56">
        <v>4223.25</v>
      </c>
      <c r="H144" s="5">
        <v>39114</v>
      </c>
    </row>
    <row r="145" spans="1:8" ht="23.25" customHeight="1" x14ac:dyDescent="0.25">
      <c r="A145" s="25">
        <v>45716</v>
      </c>
      <c r="B145" s="49" t="s">
        <v>121</v>
      </c>
      <c r="C145" s="39" t="s">
        <v>111</v>
      </c>
      <c r="D145" s="39" t="s">
        <v>17</v>
      </c>
      <c r="E145" s="28" t="s">
        <v>134</v>
      </c>
      <c r="F145" s="28" t="s">
        <v>106</v>
      </c>
      <c r="G145" s="56">
        <v>67.5</v>
      </c>
      <c r="H145" s="5">
        <v>391139</v>
      </c>
    </row>
    <row r="146" spans="1:8" ht="23.25" customHeight="1" x14ac:dyDescent="0.25">
      <c r="A146" s="25">
        <v>45716</v>
      </c>
      <c r="B146" s="49" t="s">
        <v>121</v>
      </c>
      <c r="C146" s="39" t="s">
        <v>111</v>
      </c>
      <c r="D146" s="39" t="s">
        <v>17</v>
      </c>
      <c r="E146" s="28" t="s">
        <v>134</v>
      </c>
      <c r="F146" s="28" t="s">
        <v>106</v>
      </c>
      <c r="G146" s="56">
        <v>209.25</v>
      </c>
      <c r="H146" s="5">
        <v>391137</v>
      </c>
    </row>
    <row r="147" spans="1:8" ht="23.25" customHeight="1" x14ac:dyDescent="0.25">
      <c r="A147" s="25">
        <v>45723</v>
      </c>
      <c r="B147" s="49">
        <v>348</v>
      </c>
      <c r="C147" s="39" t="s">
        <v>132</v>
      </c>
      <c r="D147" s="39" t="s">
        <v>133</v>
      </c>
      <c r="E147" s="28" t="s">
        <v>134</v>
      </c>
      <c r="F147" s="28" t="s">
        <v>106</v>
      </c>
      <c r="G147" s="56">
        <v>666.33</v>
      </c>
      <c r="H147" s="5">
        <v>39114</v>
      </c>
    </row>
    <row r="148" spans="1:8" ht="23.25" customHeight="1" x14ac:dyDescent="0.25">
      <c r="A148" s="25">
        <v>45716</v>
      </c>
      <c r="B148" s="49" t="s">
        <v>121</v>
      </c>
      <c r="C148" s="39" t="s">
        <v>111</v>
      </c>
      <c r="D148" s="39" t="s">
        <v>17</v>
      </c>
      <c r="E148" s="28" t="s">
        <v>134</v>
      </c>
      <c r="F148" s="28" t="s">
        <v>106</v>
      </c>
      <c r="G148" s="56">
        <v>9.75</v>
      </c>
      <c r="H148" s="5">
        <v>391139</v>
      </c>
    </row>
    <row r="149" spans="1:8" ht="24.75" x14ac:dyDescent="0.25">
      <c r="A149" s="25">
        <v>45716</v>
      </c>
      <c r="B149" s="49" t="s">
        <v>121</v>
      </c>
      <c r="C149" s="39" t="s">
        <v>111</v>
      </c>
      <c r="D149" s="39" t="s">
        <v>17</v>
      </c>
      <c r="E149" s="28" t="s">
        <v>134</v>
      </c>
      <c r="F149" s="28" t="s">
        <v>106</v>
      </c>
      <c r="G149" s="56">
        <v>30.23</v>
      </c>
      <c r="H149" s="5">
        <v>391137</v>
      </c>
    </row>
    <row r="150" spans="1:8" ht="23.25" x14ac:dyDescent="0.25">
      <c r="A150" s="25">
        <v>45716</v>
      </c>
      <c r="B150" s="49">
        <v>163</v>
      </c>
      <c r="C150" s="39" t="s">
        <v>135</v>
      </c>
      <c r="D150" s="39" t="s">
        <v>136</v>
      </c>
      <c r="E150" s="38" t="s">
        <v>137</v>
      </c>
      <c r="F150" s="28" t="s">
        <v>106</v>
      </c>
      <c r="G150" s="56">
        <v>3500</v>
      </c>
      <c r="H150" s="5">
        <v>39114</v>
      </c>
    </row>
    <row r="151" spans="1:8" ht="24.75" customHeight="1" x14ac:dyDescent="0.25">
      <c r="A151" s="41"/>
      <c r="B151" s="31"/>
      <c r="C151" s="32"/>
      <c r="D151" s="32"/>
      <c r="E151" s="33"/>
      <c r="F151" s="33"/>
      <c r="G151" s="57">
        <f>SUM(G114:G150)</f>
        <v>1728362.0299999998</v>
      </c>
      <c r="H151" s="5"/>
    </row>
    <row r="152" spans="1:8" ht="44.25" customHeight="1" x14ac:dyDescent="0.25">
      <c r="A152" s="45" t="s">
        <v>10</v>
      </c>
      <c r="B152" s="34" t="s">
        <v>11</v>
      </c>
      <c r="C152" s="6" t="s">
        <v>12</v>
      </c>
      <c r="D152" s="6"/>
      <c r="E152" s="27" t="s">
        <v>13</v>
      </c>
      <c r="F152" s="27"/>
      <c r="G152" s="46" t="s">
        <v>14</v>
      </c>
      <c r="H152" s="5"/>
    </row>
    <row r="153" spans="1:8" ht="24.75" x14ac:dyDescent="0.25">
      <c r="A153" s="25">
        <v>45726</v>
      </c>
      <c r="B153" s="49">
        <v>169</v>
      </c>
      <c r="C153" s="39" t="s">
        <v>152</v>
      </c>
      <c r="D153" s="39" t="s">
        <v>153</v>
      </c>
      <c r="E153" s="38" t="s">
        <v>154</v>
      </c>
      <c r="F153" s="28" t="s">
        <v>22</v>
      </c>
      <c r="G153" s="56">
        <v>5631</v>
      </c>
      <c r="H153" s="5">
        <v>39114</v>
      </c>
    </row>
    <row r="154" spans="1:8" ht="24.75" x14ac:dyDescent="0.25">
      <c r="A154" s="25">
        <v>45716</v>
      </c>
      <c r="B154" s="49" t="s">
        <v>121</v>
      </c>
      <c r="C154" s="39" t="s">
        <v>111</v>
      </c>
      <c r="D154" s="39" t="s">
        <v>17</v>
      </c>
      <c r="E154" s="38" t="s">
        <v>154</v>
      </c>
      <c r="F154" s="28" t="s">
        <v>22</v>
      </c>
      <c r="G154" s="56">
        <v>90</v>
      </c>
      <c r="H154" s="5">
        <v>391139</v>
      </c>
    </row>
    <row r="155" spans="1:8" ht="24.75" x14ac:dyDescent="0.25">
      <c r="A155" s="25">
        <v>45716</v>
      </c>
      <c r="B155" s="49" t="s">
        <v>121</v>
      </c>
      <c r="C155" s="39" t="s">
        <v>111</v>
      </c>
      <c r="D155" s="39" t="s">
        <v>17</v>
      </c>
      <c r="E155" s="38" t="s">
        <v>154</v>
      </c>
      <c r="F155" s="28" t="s">
        <v>22</v>
      </c>
      <c r="G155" s="56">
        <v>279</v>
      </c>
      <c r="H155" s="5">
        <v>391137</v>
      </c>
    </row>
    <row r="156" spans="1:8" ht="24.75" x14ac:dyDescent="0.25">
      <c r="A156" s="25">
        <v>45722</v>
      </c>
      <c r="B156" s="49">
        <v>212</v>
      </c>
      <c r="C156" s="39" t="s">
        <v>155</v>
      </c>
      <c r="D156" s="39" t="s">
        <v>156</v>
      </c>
      <c r="E156" s="38" t="s">
        <v>157</v>
      </c>
      <c r="F156" s="28" t="s">
        <v>22</v>
      </c>
      <c r="G156" s="56">
        <v>5781.16</v>
      </c>
      <c r="H156" s="5">
        <v>391121</v>
      </c>
    </row>
    <row r="157" spans="1:8" ht="24.75" x14ac:dyDescent="0.25">
      <c r="A157" s="25">
        <v>45716</v>
      </c>
      <c r="B157" s="49" t="s">
        <v>121</v>
      </c>
      <c r="C157" s="39" t="s">
        <v>111</v>
      </c>
      <c r="D157" s="39" t="s">
        <v>17</v>
      </c>
      <c r="E157" s="38" t="s">
        <v>157</v>
      </c>
      <c r="F157" s="28" t="s">
        <v>22</v>
      </c>
      <c r="G157" s="56">
        <v>102.3</v>
      </c>
      <c r="H157" s="5">
        <v>391139</v>
      </c>
    </row>
    <row r="158" spans="1:8" ht="24.75" x14ac:dyDescent="0.25">
      <c r="A158" s="25">
        <v>45716</v>
      </c>
      <c r="B158" s="49" t="s">
        <v>121</v>
      </c>
      <c r="C158" s="39" t="s">
        <v>111</v>
      </c>
      <c r="D158" s="39" t="s">
        <v>17</v>
      </c>
      <c r="E158" s="38" t="s">
        <v>157</v>
      </c>
      <c r="F158" s="28" t="s">
        <v>22</v>
      </c>
      <c r="G158" s="56">
        <v>317.13</v>
      </c>
      <c r="H158" s="5">
        <v>391137</v>
      </c>
    </row>
    <row r="159" spans="1:8" ht="26.25" customHeight="1" x14ac:dyDescent="0.25">
      <c r="A159" s="25">
        <v>45726</v>
      </c>
      <c r="B159" s="49">
        <v>85</v>
      </c>
      <c r="C159" s="39" t="s">
        <v>213</v>
      </c>
      <c r="D159" s="39" t="s">
        <v>214</v>
      </c>
      <c r="E159" s="38" t="s">
        <v>215</v>
      </c>
      <c r="F159" s="28" t="s">
        <v>22</v>
      </c>
      <c r="G159" s="56">
        <v>13462</v>
      </c>
      <c r="H159" s="5">
        <v>39110</v>
      </c>
    </row>
    <row r="160" spans="1:8" ht="24.75" x14ac:dyDescent="0.25">
      <c r="A160" s="25">
        <v>45719</v>
      </c>
      <c r="B160" s="49">
        <v>210</v>
      </c>
      <c r="C160" s="39" t="s">
        <v>160</v>
      </c>
      <c r="D160" s="39" t="s">
        <v>161</v>
      </c>
      <c r="E160" s="38" t="s">
        <v>162</v>
      </c>
      <c r="F160" s="28" t="s">
        <v>22</v>
      </c>
      <c r="G160" s="56">
        <v>3500</v>
      </c>
      <c r="H160" s="5">
        <v>5883</v>
      </c>
    </row>
    <row r="161" spans="1:8" ht="24.75" x14ac:dyDescent="0.25">
      <c r="A161" s="25">
        <v>45723</v>
      </c>
      <c r="B161" s="49">
        <v>123</v>
      </c>
      <c r="C161" s="39" t="s">
        <v>163</v>
      </c>
      <c r="D161" s="39" t="s">
        <v>164</v>
      </c>
      <c r="E161" s="38" t="s">
        <v>165</v>
      </c>
      <c r="F161" s="28" t="s">
        <v>22</v>
      </c>
      <c r="G161" s="56">
        <v>2000</v>
      </c>
      <c r="H161" s="5">
        <v>39110</v>
      </c>
    </row>
    <row r="162" spans="1:8" ht="24.75" x14ac:dyDescent="0.25">
      <c r="A162" s="25">
        <v>45698</v>
      </c>
      <c r="B162" s="49">
        <v>31466</v>
      </c>
      <c r="C162" s="39" t="s">
        <v>138</v>
      </c>
      <c r="D162" s="39" t="s">
        <v>158</v>
      </c>
      <c r="E162" s="38" t="s">
        <v>166</v>
      </c>
      <c r="F162" s="28" t="s">
        <v>22</v>
      </c>
      <c r="G162" s="56">
        <v>907.19</v>
      </c>
      <c r="H162" s="5">
        <v>5874</v>
      </c>
    </row>
    <row r="163" spans="1:8" ht="23.25" x14ac:dyDescent="0.25">
      <c r="A163" s="25">
        <v>45726</v>
      </c>
      <c r="B163" s="49">
        <v>8639</v>
      </c>
      <c r="C163" s="39" t="s">
        <v>167</v>
      </c>
      <c r="D163" s="39" t="s">
        <v>168</v>
      </c>
      <c r="E163" s="38" t="s">
        <v>169</v>
      </c>
      <c r="F163" s="28" t="s">
        <v>22</v>
      </c>
      <c r="G163" s="56">
        <v>6497.24</v>
      </c>
      <c r="H163" s="5">
        <v>5909</v>
      </c>
    </row>
    <row r="164" spans="1:8" ht="23.25" x14ac:dyDescent="0.25">
      <c r="A164" s="25">
        <v>45721</v>
      </c>
      <c r="B164" s="49">
        <v>243</v>
      </c>
      <c r="C164" s="39" t="s">
        <v>189</v>
      </c>
      <c r="D164" s="39" t="s">
        <v>190</v>
      </c>
      <c r="E164" s="38" t="s">
        <v>170</v>
      </c>
      <c r="F164" s="28" t="s">
        <v>22</v>
      </c>
      <c r="G164" s="56">
        <v>16287</v>
      </c>
      <c r="H164" s="5">
        <v>39107</v>
      </c>
    </row>
    <row r="165" spans="1:8" ht="24.75" x14ac:dyDescent="0.25">
      <c r="A165" s="25">
        <v>45716</v>
      </c>
      <c r="B165" s="49" t="s">
        <v>121</v>
      </c>
      <c r="C165" s="39" t="s">
        <v>111</v>
      </c>
      <c r="D165" s="39" t="s">
        <v>17</v>
      </c>
      <c r="E165" s="38" t="s">
        <v>170</v>
      </c>
      <c r="F165" s="28" t="s">
        <v>22</v>
      </c>
      <c r="G165" s="56">
        <v>2013</v>
      </c>
      <c r="H165" s="5">
        <v>391129</v>
      </c>
    </row>
    <row r="166" spans="1:8" ht="23.25" x14ac:dyDescent="0.25">
      <c r="A166" s="25">
        <v>45721</v>
      </c>
      <c r="B166" s="49">
        <v>11</v>
      </c>
      <c r="C166" s="39" t="s">
        <v>194</v>
      </c>
      <c r="D166" s="39" t="s">
        <v>195</v>
      </c>
      <c r="E166" s="38" t="s">
        <v>171</v>
      </c>
      <c r="F166" s="28" t="s">
        <v>22</v>
      </c>
      <c r="G166" s="56">
        <v>2549.42</v>
      </c>
      <c r="H166" s="5">
        <v>39110</v>
      </c>
    </row>
    <row r="167" spans="1:8" ht="23.25" x14ac:dyDescent="0.25">
      <c r="A167" s="25" t="s">
        <v>314</v>
      </c>
      <c r="B167" s="49">
        <v>85163</v>
      </c>
      <c r="C167" s="39" t="s">
        <v>172</v>
      </c>
      <c r="D167" s="39" t="s">
        <v>173</v>
      </c>
      <c r="E167" s="38" t="s">
        <v>174</v>
      </c>
      <c r="F167" s="28" t="s">
        <v>22</v>
      </c>
      <c r="G167" s="56">
        <v>615.26</v>
      </c>
      <c r="H167" s="5">
        <v>5910</v>
      </c>
    </row>
    <row r="168" spans="1:8" ht="24.75" x14ac:dyDescent="0.25">
      <c r="A168" s="25">
        <v>45716</v>
      </c>
      <c r="B168" s="49" t="s">
        <v>121</v>
      </c>
      <c r="C168" s="39" t="s">
        <v>111</v>
      </c>
      <c r="D168" s="39" t="s">
        <v>17</v>
      </c>
      <c r="E168" s="38" t="s">
        <v>174</v>
      </c>
      <c r="F168" s="28" t="s">
        <v>22</v>
      </c>
      <c r="G168" s="56">
        <v>80.23</v>
      </c>
      <c r="H168" s="5">
        <v>391127</v>
      </c>
    </row>
    <row r="169" spans="1:8" ht="26.25" customHeight="1" x14ac:dyDescent="0.25">
      <c r="A169" s="25">
        <v>45716</v>
      </c>
      <c r="B169" s="49" t="s">
        <v>121</v>
      </c>
      <c r="C169" s="39" t="s">
        <v>111</v>
      </c>
      <c r="D169" s="39" t="s">
        <v>17</v>
      </c>
      <c r="E169" s="38" t="s">
        <v>174</v>
      </c>
      <c r="F169" s="28" t="s">
        <v>22</v>
      </c>
      <c r="G169" s="56">
        <v>33.909999999999997</v>
      </c>
      <c r="H169" s="5">
        <v>391137</v>
      </c>
    </row>
    <row r="170" spans="1:8" ht="24.75" customHeight="1" x14ac:dyDescent="0.25">
      <c r="A170" s="25">
        <v>45721</v>
      </c>
      <c r="B170" s="49">
        <v>55716</v>
      </c>
      <c r="C170" s="39" t="s">
        <v>175</v>
      </c>
      <c r="D170" s="39" t="s">
        <v>176</v>
      </c>
      <c r="E170" s="38" t="s">
        <v>177</v>
      </c>
      <c r="F170" s="28" t="s">
        <v>22</v>
      </c>
      <c r="G170" s="56">
        <v>3084.3</v>
      </c>
      <c r="H170" s="5">
        <v>5868</v>
      </c>
    </row>
    <row r="171" spans="1:8" ht="24.75" x14ac:dyDescent="0.25">
      <c r="A171" s="25">
        <v>45716</v>
      </c>
      <c r="B171" s="49" t="s">
        <v>121</v>
      </c>
      <c r="C171" s="39" t="s">
        <v>111</v>
      </c>
      <c r="D171" s="39" t="s">
        <v>17</v>
      </c>
      <c r="E171" s="38" t="s">
        <v>177</v>
      </c>
      <c r="F171" s="28" t="s">
        <v>22</v>
      </c>
      <c r="G171" s="56">
        <v>49.3</v>
      </c>
      <c r="H171" s="5">
        <v>391139</v>
      </c>
    </row>
    <row r="172" spans="1:8" ht="24.75" x14ac:dyDescent="0.25">
      <c r="A172" s="25">
        <v>45716</v>
      </c>
      <c r="B172" s="49" t="s">
        <v>121</v>
      </c>
      <c r="C172" s="39" t="s">
        <v>111</v>
      </c>
      <c r="D172" s="39" t="s">
        <v>17</v>
      </c>
      <c r="E172" s="38" t="s">
        <v>177</v>
      </c>
      <c r="F172" s="28" t="s">
        <v>22</v>
      </c>
      <c r="G172" s="56">
        <v>152.81</v>
      </c>
      <c r="H172" s="5">
        <v>391137</v>
      </c>
    </row>
    <row r="173" spans="1:8" ht="24.75" x14ac:dyDescent="0.25">
      <c r="A173" s="25">
        <v>45736</v>
      </c>
      <c r="B173" s="49">
        <v>14446</v>
      </c>
      <c r="C173" s="39" t="s">
        <v>198</v>
      </c>
      <c r="D173" s="39" t="s">
        <v>199</v>
      </c>
      <c r="E173" s="38" t="s">
        <v>206</v>
      </c>
      <c r="F173" s="28" t="s">
        <v>22</v>
      </c>
      <c r="G173" s="56">
        <v>40978.160000000003</v>
      </c>
      <c r="H173" s="5">
        <v>5924</v>
      </c>
    </row>
    <row r="174" spans="1:8" ht="23.25" customHeight="1" x14ac:dyDescent="0.25">
      <c r="A174" s="25">
        <v>45716</v>
      </c>
      <c r="B174" s="49" t="s">
        <v>121</v>
      </c>
      <c r="C174" s="39" t="s">
        <v>111</v>
      </c>
      <c r="D174" s="39" t="s">
        <v>17</v>
      </c>
      <c r="E174" s="38" t="s">
        <v>178</v>
      </c>
      <c r="F174" s="28" t="s">
        <v>22</v>
      </c>
      <c r="G174" s="56">
        <v>591.97</v>
      </c>
      <c r="H174" s="5">
        <v>391139</v>
      </c>
    </row>
    <row r="175" spans="1:8" ht="23.25" customHeight="1" x14ac:dyDescent="0.25">
      <c r="A175" s="25">
        <v>45716</v>
      </c>
      <c r="B175" s="49" t="s">
        <v>121</v>
      </c>
      <c r="C175" s="39" t="s">
        <v>111</v>
      </c>
      <c r="D175" s="39" t="s">
        <v>17</v>
      </c>
      <c r="E175" s="38" t="s">
        <v>178</v>
      </c>
      <c r="F175" s="28" t="s">
        <v>22</v>
      </c>
      <c r="G175" s="56">
        <v>1835.11</v>
      </c>
      <c r="H175" s="5">
        <v>391137</v>
      </c>
    </row>
    <row r="176" spans="1:8" ht="23.25" customHeight="1" x14ac:dyDescent="0.25">
      <c r="A176" s="25">
        <v>45698</v>
      </c>
      <c r="B176" s="49">
        <v>12846</v>
      </c>
      <c r="C176" s="39" t="s">
        <v>231</v>
      </c>
      <c r="D176" s="39" t="s">
        <v>232</v>
      </c>
      <c r="E176" s="38" t="s">
        <v>191</v>
      </c>
      <c r="F176" s="28" t="s">
        <v>22</v>
      </c>
      <c r="G176" s="56">
        <v>4576.55</v>
      </c>
      <c r="H176" s="5">
        <v>5867</v>
      </c>
    </row>
    <row r="177" spans="1:8" ht="23.25" customHeight="1" x14ac:dyDescent="0.25">
      <c r="A177" s="25">
        <v>45698</v>
      </c>
      <c r="B177" s="49">
        <v>12845</v>
      </c>
      <c r="C177" s="39" t="s">
        <v>231</v>
      </c>
      <c r="D177" s="39" t="s">
        <v>232</v>
      </c>
      <c r="E177" s="38" t="s">
        <v>191</v>
      </c>
      <c r="F177" s="28" t="s">
        <v>22</v>
      </c>
      <c r="G177" s="56">
        <v>848.36</v>
      </c>
      <c r="H177" s="5">
        <v>5866</v>
      </c>
    </row>
    <row r="178" spans="1:8" ht="24.75" x14ac:dyDescent="0.25">
      <c r="A178" s="25">
        <v>45716</v>
      </c>
      <c r="B178" s="49" t="s">
        <v>121</v>
      </c>
      <c r="C178" s="39" t="s">
        <v>111</v>
      </c>
      <c r="D178" s="39" t="s">
        <v>17</v>
      </c>
      <c r="E178" s="38" t="s">
        <v>191</v>
      </c>
      <c r="F178" s="28" t="s">
        <v>22</v>
      </c>
      <c r="G178" s="56">
        <v>52.13</v>
      </c>
      <c r="H178" s="5">
        <v>391133</v>
      </c>
    </row>
    <row r="179" spans="1:8" ht="27.75" customHeight="1" x14ac:dyDescent="0.25">
      <c r="A179" s="25">
        <v>45726</v>
      </c>
      <c r="B179" s="49">
        <v>29300</v>
      </c>
      <c r="C179" s="39" t="s">
        <v>315</v>
      </c>
      <c r="D179" s="39" t="s">
        <v>200</v>
      </c>
      <c r="E179" s="38" t="s">
        <v>201</v>
      </c>
      <c r="F179" s="28" t="s">
        <v>22</v>
      </c>
      <c r="G179" s="56">
        <v>2767.33</v>
      </c>
      <c r="H179" s="5">
        <v>5916</v>
      </c>
    </row>
    <row r="180" spans="1:8" ht="27.75" customHeight="1" x14ac:dyDescent="0.25">
      <c r="A180" s="25">
        <v>45726</v>
      </c>
      <c r="B180" s="49">
        <v>1871</v>
      </c>
      <c r="C180" s="39" t="s">
        <v>202</v>
      </c>
      <c r="D180" s="39" t="s">
        <v>203</v>
      </c>
      <c r="E180" s="38" t="s">
        <v>204</v>
      </c>
      <c r="F180" s="28" t="s">
        <v>22</v>
      </c>
      <c r="G180" s="56">
        <v>766</v>
      </c>
      <c r="H180" s="5">
        <v>5917</v>
      </c>
    </row>
    <row r="181" spans="1:8" ht="27.75" customHeight="1" x14ac:dyDescent="0.25">
      <c r="A181" s="25">
        <v>45729</v>
      </c>
      <c r="B181" s="49">
        <v>4467</v>
      </c>
      <c r="C181" s="39" t="s">
        <v>207</v>
      </c>
      <c r="D181" s="39" t="s">
        <v>208</v>
      </c>
      <c r="E181" s="38" t="s">
        <v>209</v>
      </c>
      <c r="F181" s="28" t="s">
        <v>22</v>
      </c>
      <c r="G181" s="56">
        <v>5614.82</v>
      </c>
      <c r="H181" s="5">
        <v>39117</v>
      </c>
    </row>
    <row r="182" spans="1:8" ht="27.75" customHeight="1" x14ac:dyDescent="0.25">
      <c r="A182" s="25">
        <v>45692</v>
      </c>
      <c r="B182" s="49">
        <v>258261</v>
      </c>
      <c r="C182" s="39" t="s">
        <v>233</v>
      </c>
      <c r="D182" s="39" t="s">
        <v>234</v>
      </c>
      <c r="E182" s="38" t="s">
        <v>235</v>
      </c>
      <c r="F182" s="28" t="s">
        <v>22</v>
      </c>
      <c r="G182" s="56">
        <v>9764.48</v>
      </c>
      <c r="H182" s="5">
        <v>5869</v>
      </c>
    </row>
    <row r="183" spans="1:8" ht="26.25" customHeight="1" x14ac:dyDescent="0.25">
      <c r="A183" s="25">
        <v>45701</v>
      </c>
      <c r="B183" s="49">
        <v>97337204</v>
      </c>
      <c r="C183" s="39" t="s">
        <v>138</v>
      </c>
      <c r="D183" s="39" t="s">
        <v>158</v>
      </c>
      <c r="E183" s="38" t="s">
        <v>159</v>
      </c>
      <c r="F183" s="28" t="s">
        <v>139</v>
      </c>
      <c r="G183" s="56">
        <v>3357.52</v>
      </c>
      <c r="H183" s="5">
        <v>5905</v>
      </c>
    </row>
    <row r="184" spans="1:8" ht="26.25" customHeight="1" x14ac:dyDescent="0.25">
      <c r="A184" s="25">
        <v>45701</v>
      </c>
      <c r="B184" s="49">
        <v>97298150</v>
      </c>
      <c r="C184" s="39" t="s">
        <v>138</v>
      </c>
      <c r="D184" s="39" t="s">
        <v>158</v>
      </c>
      <c r="E184" s="38" t="s">
        <v>159</v>
      </c>
      <c r="F184" s="28" t="s">
        <v>139</v>
      </c>
      <c r="G184" s="56">
        <v>3357.52</v>
      </c>
      <c r="H184" s="5">
        <v>5904</v>
      </c>
    </row>
    <row r="185" spans="1:8" ht="24" customHeight="1" x14ac:dyDescent="0.25">
      <c r="A185" s="25">
        <v>45726</v>
      </c>
      <c r="B185" s="49" t="s">
        <v>140</v>
      </c>
      <c r="C185" s="39" t="s">
        <v>179</v>
      </c>
      <c r="D185" s="39" t="s">
        <v>180</v>
      </c>
      <c r="E185" s="38" t="s">
        <v>181</v>
      </c>
      <c r="F185" s="28" t="s">
        <v>139</v>
      </c>
      <c r="G185" s="56">
        <v>4858.3100000000004</v>
      </c>
      <c r="H185" s="5">
        <v>5896</v>
      </c>
    </row>
    <row r="186" spans="1:8" ht="24.75" x14ac:dyDescent="0.25">
      <c r="A186" s="25">
        <v>45728</v>
      </c>
      <c r="B186" s="49" t="s">
        <v>140</v>
      </c>
      <c r="C186" s="39" t="s">
        <v>141</v>
      </c>
      <c r="D186" s="39"/>
      <c r="E186" s="50" t="s">
        <v>142</v>
      </c>
      <c r="F186" s="38" t="s">
        <v>107</v>
      </c>
      <c r="G186" s="56">
        <v>4165.3999999999996</v>
      </c>
      <c r="H186" s="5">
        <v>5982129</v>
      </c>
    </row>
    <row r="187" spans="1:8" ht="23.45" customHeight="1" x14ac:dyDescent="0.25">
      <c r="A187" s="41"/>
      <c r="B187" s="31"/>
      <c r="C187" s="32"/>
      <c r="D187" s="32"/>
      <c r="E187" s="33"/>
      <c r="F187" s="33"/>
      <c r="G187" s="57">
        <f>SUM(G151:G186)</f>
        <v>1875327.9399999997</v>
      </c>
      <c r="H187" s="5"/>
    </row>
    <row r="188" spans="1:8" ht="39" customHeight="1" x14ac:dyDescent="0.25">
      <c r="A188" s="45" t="s">
        <v>10</v>
      </c>
      <c r="B188" s="34" t="s">
        <v>11</v>
      </c>
      <c r="C188" s="6" t="s">
        <v>12</v>
      </c>
      <c r="D188" s="6"/>
      <c r="E188" s="27" t="s">
        <v>13</v>
      </c>
      <c r="F188" s="27"/>
      <c r="G188" s="46" t="s">
        <v>14</v>
      </c>
      <c r="H188" s="5"/>
    </row>
    <row r="189" spans="1:8" ht="26.25" customHeight="1" x14ac:dyDescent="0.25">
      <c r="A189" s="25">
        <v>45727</v>
      </c>
      <c r="B189" s="49" t="s">
        <v>140</v>
      </c>
      <c r="C189" s="39" t="s">
        <v>148</v>
      </c>
      <c r="D189" s="39" t="s">
        <v>144</v>
      </c>
      <c r="E189" s="38" t="s">
        <v>143</v>
      </c>
      <c r="F189" s="38" t="s">
        <v>107</v>
      </c>
      <c r="G189" s="56">
        <v>1286.51</v>
      </c>
      <c r="H189" s="5">
        <v>5973824</v>
      </c>
    </row>
    <row r="190" spans="1:8" ht="27.75" customHeight="1" x14ac:dyDescent="0.25">
      <c r="A190" s="25">
        <v>45727</v>
      </c>
      <c r="B190" s="49" t="s">
        <v>140</v>
      </c>
      <c r="C190" s="39" t="s">
        <v>148</v>
      </c>
      <c r="D190" s="39" t="s">
        <v>144</v>
      </c>
      <c r="E190" s="38" t="s">
        <v>143</v>
      </c>
      <c r="F190" s="38" t="s">
        <v>107</v>
      </c>
      <c r="G190" s="56">
        <v>14170.36</v>
      </c>
      <c r="H190" s="5">
        <v>5970676</v>
      </c>
    </row>
    <row r="191" spans="1:8" ht="21" customHeight="1" x14ac:dyDescent="0.25">
      <c r="A191" s="25">
        <v>45734</v>
      </c>
      <c r="B191" s="49">
        <v>10051</v>
      </c>
      <c r="C191" s="39" t="s">
        <v>145</v>
      </c>
      <c r="D191" s="39" t="s">
        <v>146</v>
      </c>
      <c r="E191" s="38" t="s">
        <v>147</v>
      </c>
      <c r="F191" s="38" t="s">
        <v>147</v>
      </c>
      <c r="G191" s="56">
        <v>4043.94</v>
      </c>
      <c r="H191" s="5">
        <v>5923</v>
      </c>
    </row>
    <row r="192" spans="1:8" ht="22.5" customHeight="1" x14ac:dyDescent="0.25">
      <c r="A192" s="25">
        <v>45717</v>
      </c>
      <c r="B192" s="49">
        <v>10015</v>
      </c>
      <c r="C192" s="39" t="s">
        <v>145</v>
      </c>
      <c r="D192" s="39" t="s">
        <v>146</v>
      </c>
      <c r="E192" s="38" t="s">
        <v>147</v>
      </c>
      <c r="F192" s="38" t="s">
        <v>147</v>
      </c>
      <c r="G192" s="56">
        <v>4104.2</v>
      </c>
      <c r="H192" s="5">
        <v>5882</v>
      </c>
    </row>
    <row r="193" spans="1:8" ht="23.45" customHeight="1" x14ac:dyDescent="0.25">
      <c r="A193" s="25">
        <v>45701</v>
      </c>
      <c r="B193" s="49">
        <v>4035</v>
      </c>
      <c r="C193" s="39" t="s">
        <v>138</v>
      </c>
      <c r="D193" s="39" t="s">
        <v>158</v>
      </c>
      <c r="E193" s="38" t="s">
        <v>236</v>
      </c>
      <c r="F193" s="38" t="s">
        <v>26</v>
      </c>
      <c r="G193" s="56">
        <v>3438.73</v>
      </c>
      <c r="H193" s="5">
        <v>5872</v>
      </c>
    </row>
    <row r="194" spans="1:8" ht="23.45" customHeight="1" x14ac:dyDescent="0.25">
      <c r="A194" s="25">
        <v>45708</v>
      </c>
      <c r="B194" s="49">
        <v>4067</v>
      </c>
      <c r="C194" s="39" t="s">
        <v>138</v>
      </c>
      <c r="D194" s="63" t="s">
        <v>158</v>
      </c>
      <c r="E194" s="38" t="s">
        <v>236</v>
      </c>
      <c r="F194" s="38" t="s">
        <v>26</v>
      </c>
      <c r="G194" s="56">
        <v>1391.07</v>
      </c>
      <c r="H194" s="5">
        <v>5881</v>
      </c>
    </row>
    <row r="195" spans="1:8" ht="23.45" customHeight="1" x14ac:dyDescent="0.25">
      <c r="A195" s="25">
        <v>45713</v>
      </c>
      <c r="B195" s="49">
        <v>5016</v>
      </c>
      <c r="C195" s="39" t="s">
        <v>138</v>
      </c>
      <c r="D195" s="39" t="s">
        <v>158</v>
      </c>
      <c r="E195" s="38" t="s">
        <v>236</v>
      </c>
      <c r="F195" s="38" t="s">
        <v>26</v>
      </c>
      <c r="G195" s="56">
        <v>4829.82</v>
      </c>
      <c r="H195" s="5">
        <v>5873</v>
      </c>
    </row>
    <row r="196" spans="1:8" ht="23.45" customHeight="1" x14ac:dyDescent="0.25">
      <c r="A196" s="25">
        <v>45709</v>
      </c>
      <c r="B196" s="49">
        <v>1527</v>
      </c>
      <c r="C196" s="39" t="s">
        <v>138</v>
      </c>
      <c r="D196" s="39" t="s">
        <v>237</v>
      </c>
      <c r="E196" s="38" t="s">
        <v>236</v>
      </c>
      <c r="F196" s="38" t="s">
        <v>26</v>
      </c>
      <c r="G196" s="56">
        <v>12607.98</v>
      </c>
      <c r="H196" s="5">
        <v>5897</v>
      </c>
    </row>
    <row r="197" spans="1:8" ht="23.45" customHeight="1" x14ac:dyDescent="0.25">
      <c r="A197" s="25">
        <v>45692</v>
      </c>
      <c r="B197" s="49">
        <v>3980</v>
      </c>
      <c r="C197" s="39" t="s">
        <v>138</v>
      </c>
      <c r="D197" s="39" t="s">
        <v>158</v>
      </c>
      <c r="E197" s="38" t="s">
        <v>236</v>
      </c>
      <c r="F197" s="38" t="s">
        <v>26</v>
      </c>
      <c r="G197" s="56">
        <v>2743.19</v>
      </c>
      <c r="H197" s="5">
        <v>5875</v>
      </c>
    </row>
    <row r="198" spans="1:8" ht="23.45" customHeight="1" x14ac:dyDescent="0.25">
      <c r="A198" s="25">
        <v>45698</v>
      </c>
      <c r="B198" s="49">
        <v>1512</v>
      </c>
      <c r="C198" s="39" t="s">
        <v>138</v>
      </c>
      <c r="D198" s="39" t="s">
        <v>237</v>
      </c>
      <c r="E198" s="38" t="s">
        <v>236</v>
      </c>
      <c r="F198" s="38" t="s">
        <v>26</v>
      </c>
      <c r="G198" s="56">
        <v>12299.86</v>
      </c>
      <c r="H198" s="5">
        <v>5876</v>
      </c>
    </row>
    <row r="199" spans="1:8" ht="24" customHeight="1" x14ac:dyDescent="0.25">
      <c r="A199" s="25"/>
      <c r="B199" s="49" t="s">
        <v>73</v>
      </c>
      <c r="C199" s="39" t="s">
        <v>72</v>
      </c>
      <c r="D199" s="39"/>
      <c r="E199" s="38" t="s">
        <v>108</v>
      </c>
      <c r="F199" s="38" t="s">
        <v>109</v>
      </c>
      <c r="G199" s="58">
        <f>171.7+684</f>
        <v>855.7</v>
      </c>
      <c r="H199" s="5">
        <v>50325</v>
      </c>
    </row>
    <row r="200" spans="1:8" ht="23.25" customHeight="1" x14ac:dyDescent="0.25">
      <c r="A200" s="41"/>
      <c r="B200" s="31"/>
      <c r="C200" s="32"/>
      <c r="D200" s="32"/>
      <c r="E200" s="33"/>
      <c r="F200" s="33"/>
      <c r="G200" s="53">
        <f>SUM(G187:G199)</f>
        <v>1937099.2999999998</v>
      </c>
      <c r="H200" s="5"/>
    </row>
    <row r="202" spans="1:8" x14ac:dyDescent="0.25">
      <c r="G202" s="59"/>
    </row>
    <row r="203" spans="1:8" ht="15" x14ac:dyDescent="0.25">
      <c r="G203" s="65"/>
    </row>
    <row r="204" spans="1:8" x14ac:dyDescent="0.25">
      <c r="G204" s="59"/>
    </row>
    <row r="205" spans="1:8" ht="15" x14ac:dyDescent="0.25">
      <c r="G205" s="61"/>
    </row>
    <row r="206" spans="1:8" ht="15" x14ac:dyDescent="0.25">
      <c r="G206" s="61"/>
    </row>
    <row r="207" spans="1:8" ht="15" x14ac:dyDescent="0.25">
      <c r="C207" t="s">
        <v>117</v>
      </c>
      <c r="G207" s="62"/>
    </row>
    <row r="210" spans="9:9" x14ac:dyDescent="0.25">
      <c r="I210" s="20"/>
    </row>
    <row r="211" spans="9:9" x14ac:dyDescent="0.25">
      <c r="I211" s="20"/>
    </row>
    <row r="212" spans="9:9" x14ac:dyDescent="0.25">
      <c r="I212" s="67"/>
    </row>
    <row r="213" spans="9:9" x14ac:dyDescent="0.25">
      <c r="I213" s="67"/>
    </row>
    <row r="214" spans="9:9" x14ac:dyDescent="0.25">
      <c r="I214" s="67"/>
    </row>
  </sheetData>
  <autoFilter ref="A8:H201" xr:uid="{6FA2359B-22A2-4066-AD96-15F348A26127}"/>
  <mergeCells count="7">
    <mergeCell ref="A1:G1"/>
    <mergeCell ref="A2:G2"/>
    <mergeCell ref="A3:G3"/>
    <mergeCell ref="A5:G5"/>
    <mergeCell ref="A7:G7"/>
    <mergeCell ref="A4:H4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março-25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2025-05-26T15:38:46Z</cp:lastPrinted>
  <dcterms:created xsi:type="dcterms:W3CDTF">2015-02-24T11:41:13Z</dcterms:created>
  <dcterms:modified xsi:type="dcterms:W3CDTF">2025-05-26T15:40:23Z</dcterms:modified>
</cp:coreProperties>
</file>