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744" documentId="13_ncr:1_{B1A28616-C9B8-47CB-AB68-6E4558F3D392}" xr6:coauthVersionLast="47" xr6:coauthVersionMax="47" xr10:uidLastSave="{BD9AB110-B107-4AC2-9411-16833E7C61B1}"/>
  <bookViews>
    <workbookView xWindow="-120" yWindow="-120" windowWidth="29040" windowHeight="15720" xr2:uid="{00000000-000D-0000-FFFF-FFFF00000000}"/>
  </bookViews>
  <sheets>
    <sheet name="Anexo 17" sheetId="8" r:id="rId1"/>
    <sheet name="fev" sheetId="13" r:id="rId2"/>
  </sheets>
  <definedNames>
    <definedName name="_xlnm._FilterDatabase" localSheetId="1" hidden="1">fev!$A$8:$H$8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3" l="1"/>
  <c r="G41" i="13"/>
  <c r="F31" i="8" l="1"/>
  <c r="G48" i="13"/>
  <c r="G31" i="13"/>
  <c r="G28" i="13"/>
  <c r="G27" i="13"/>
  <c r="G16" i="13"/>
  <c r="G10" i="13"/>
  <c r="G9" i="13"/>
  <c r="D78" i="8" l="1"/>
  <c r="F30" i="8" l="1"/>
  <c r="E21" i="8"/>
  <c r="F33" i="8" l="1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5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<sst xmlns="http://schemas.openxmlformats.org/spreadsheetml/2006/main" count="337" uniqueCount="108">
  <si>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</si>
  <si>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</si>
  <si>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</si>
  <si>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</si>
  <si>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</si>
  <si>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</si>
  <si>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</si>
  <si>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</si>
  <si>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</si>
  <si>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</si>
  <si>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</si>
  <si>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</si>
  <si>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</si>
  <si>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</si>
  <si>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</si>
  <si>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</si>
  <si>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</si>
  <si>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</si>
  <si>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</si>
  <si>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</si>
  <si>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</si>
  <si>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</si>
  <si>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</si>
  <si>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</si>
  <si>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</si>
  <si>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</si>
  <si>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</si>
  <si>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</si>
  <si>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</si>
  <si>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</si>
  <si>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</si>
  <si>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</si>
  <si>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</si>
  <si>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</si>
  <si>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</si>
  <si>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</si>
  <si>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</si>
  <si>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</si>
  <si>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</si>
  <si>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</si>
  <si>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</si>
  <si>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</si>
  <si>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</si>
  <si>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</si>
  <si>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</si>
  <si>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</si>
  <si>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</si>
  <si>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</si>
  <si>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</si>
  <si>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</si>
  <si>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</si>
  <si>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</si>
  <si>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</si>
  <si>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</si>
  <si>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</si>
  <si>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</si>
  <si>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</si>
  <si>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</si>
  <si>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</si>
  <si>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</si>
  <si>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</si>
  <si>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</si>
  <si>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</si>
  <si>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</si>
  <si>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</si>
  <si>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</si>
  <si>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</si>
  <si>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</si>
  <si>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</si>
  <si>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</si>
  <si>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</si>
  <si>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</si>
  <si>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</si>
  <si>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</si>
  <si>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</si>
  <si>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</si>
  <si>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</si>
  <si>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</si>
  <si>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</si>
  <si>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</si>
  <si>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</si>
  <si>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</si>
  <si>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</si>
  <si>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</si>
  <si>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</si>
  <si>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</si>
  <si>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</si>
  <si>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</si>
  <si>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</si>
  <si>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</si>
  <si>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</si>
  <si>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</si>
  <si>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Banco Bradesco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</si>
  <si>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</si>
  <si>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</si>
  <si>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</si>
  <si>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</si>
  <si>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</si>
  <si>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</si>
  <si>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</si>
  <si>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</si>
  <si>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</si>
  <si>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recibo</t>
  </si>
  <si>
    <t>ordenados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</si>
  <si>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</si>
  <si>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Transf. Bancária nº ......constante do Extrato</t>
  </si>
  <si>
    <t>Guararema, 03 de março de 2025.</t>
  </si>
  <si>
    <t>Funcionários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</si>
</sst>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20" fillId="2" borderId="1" xfId="1" applyFont="1" applyFill="1" applyBorder="1"/>
    <xf numFmtId="0" fontId="20" fillId="0" borderId="1" xfId="0" applyFont="1" applyBorder="1" applyAlignment="1">
      <alignment horizontal="center" wrapText="1"/>
    </xf>
    <xf numFmtId="44" fontId="13" fillId="0" borderId="0" xfId="0" applyNumberFormat="1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Normal="100" workbookViewId="0">
      <selection activeCell="K16" sqref="K16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8" t="s">
        <v>85</v>
      </c>
      <c r="B1" s="58"/>
      <c r="C1" s="58"/>
      <c r="D1" s="58"/>
      <c r="E1" s="58"/>
      <c r="F1" s="58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58" t="s">
        <v>74</v>
      </c>
      <c r="B3" s="58"/>
      <c r="C3" s="58"/>
      <c r="D3" s="58"/>
      <c r="E3" s="58"/>
      <c r="F3" s="58"/>
    </row>
    <row r="4" spans="1:6" x14ac:dyDescent="0.25">
      <c r="A4" s="58" t="s">
        <v>0</v>
      </c>
      <c r="B4" s="58"/>
      <c r="C4" s="58"/>
      <c r="D4" s="58"/>
      <c r="E4" s="58"/>
      <c r="F4" s="58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58" t="s">
        <v>83</v>
      </c>
      <c r="B6" s="58"/>
      <c r="C6" s="58"/>
      <c r="D6" s="58"/>
      <c r="E6" s="58"/>
      <c r="F6" s="58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95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96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80" t="s">
        <v>90</v>
      </c>
      <c r="C14" s="80"/>
      <c r="D14" s="80"/>
      <c r="E14" s="80"/>
      <c r="F14" s="80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81" t="s">
        <v>28</v>
      </c>
      <c r="D18" s="82"/>
      <c r="E18" s="77" t="s">
        <v>29</v>
      </c>
      <c r="F18" s="77"/>
    </row>
    <row r="19" spans="1:11" x14ac:dyDescent="0.25">
      <c r="A19" s="12" t="s">
        <v>88</v>
      </c>
      <c r="B19" s="44">
        <v>44923</v>
      </c>
      <c r="C19" s="68" t="s">
        <v>89</v>
      </c>
      <c r="D19" s="69"/>
      <c r="E19" s="71">
        <v>16899405.699999999</v>
      </c>
      <c r="F19" s="71"/>
      <c r="I19" s="21"/>
    </row>
    <row r="20" spans="1:11" x14ac:dyDescent="0.25">
      <c r="A20" s="12" t="s">
        <v>91</v>
      </c>
      <c r="B20" s="50">
        <v>45202</v>
      </c>
      <c r="C20" s="70"/>
      <c r="D20" s="70"/>
      <c r="E20" s="71">
        <v>265184.92</v>
      </c>
      <c r="F20" s="71"/>
      <c r="I20" s="20"/>
    </row>
    <row r="21" spans="1:11" x14ac:dyDescent="0.25">
      <c r="A21" s="12" t="s">
        <v>101</v>
      </c>
      <c r="B21" s="50">
        <v>45225</v>
      </c>
      <c r="C21" s="68"/>
      <c r="D21" s="69"/>
      <c r="E21" s="85">
        <f>20899230.7</f>
        <v>20899230.699999999</v>
      </c>
      <c r="F21" s="86"/>
      <c r="I21" s="20"/>
    </row>
    <row r="22" spans="1:11" ht="15" customHeight="1" x14ac:dyDescent="0.25">
      <c r="A22" s="12" t="s">
        <v>100</v>
      </c>
      <c r="B22" s="50">
        <v>45282</v>
      </c>
      <c r="C22" s="75"/>
      <c r="D22" s="76"/>
      <c r="E22" s="73">
        <v>131470.96</v>
      </c>
      <c r="F22" s="74"/>
      <c r="I22" s="20"/>
    </row>
    <row r="23" spans="1:11" x14ac:dyDescent="0.25">
      <c r="A23" s="77" t="s">
        <v>71</v>
      </c>
      <c r="B23" s="77"/>
      <c r="C23" s="77"/>
      <c r="D23" s="77"/>
      <c r="E23" s="77"/>
      <c r="F23" s="77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84" t="s">
        <v>33</v>
      </c>
      <c r="E24" s="84"/>
      <c r="F24" s="18" t="s">
        <v>5</v>
      </c>
    </row>
    <row r="25" spans="1:11" ht="33" customHeight="1" x14ac:dyDescent="0.25">
      <c r="A25" s="48"/>
      <c r="B25" s="36"/>
      <c r="C25" s="48"/>
      <c r="D25" s="87" t="s">
        <v>105</v>
      </c>
      <c r="E25" s="88"/>
      <c r="F25" s="36"/>
      <c r="J25" s="20"/>
    </row>
    <row r="26" spans="1:11" ht="27" customHeight="1" x14ac:dyDescent="0.25">
      <c r="A26" s="48"/>
      <c r="B26" s="36"/>
      <c r="C26" s="48"/>
      <c r="D26" s="78"/>
      <c r="E26" s="78"/>
      <c r="F26" s="36"/>
      <c r="I26" s="21"/>
      <c r="J26" s="20"/>
      <c r="K26" s="20"/>
    </row>
    <row r="27" spans="1:11" ht="27" customHeight="1" x14ac:dyDescent="0.25">
      <c r="A27" s="48"/>
      <c r="B27" s="36"/>
      <c r="C27" s="48"/>
      <c r="D27" s="78"/>
      <c r="E27" s="78"/>
      <c r="F27" s="36"/>
      <c r="J27" s="20"/>
      <c r="K27" s="20"/>
    </row>
    <row r="28" spans="1:11" ht="27" customHeight="1" x14ac:dyDescent="0.25">
      <c r="A28" s="48"/>
      <c r="B28" s="36"/>
      <c r="C28" s="48"/>
      <c r="D28" s="78"/>
      <c r="E28" s="78"/>
      <c r="F28" s="36"/>
      <c r="J28" s="20"/>
      <c r="K28" s="20"/>
    </row>
    <row r="29" spans="1:11" x14ac:dyDescent="0.25">
      <c r="A29" s="60" t="s">
        <v>72</v>
      </c>
      <c r="B29" s="60"/>
      <c r="C29" s="60"/>
      <c r="D29" s="60"/>
      <c r="E29" s="60"/>
      <c r="F29" s="36">
        <v>175702.77</v>
      </c>
      <c r="J29" s="20"/>
      <c r="K29" s="20"/>
    </row>
    <row r="30" spans="1:11" x14ac:dyDescent="0.25">
      <c r="A30" s="60" t="s">
        <v>34</v>
      </c>
      <c r="B30" s="60"/>
      <c r="C30" s="60"/>
      <c r="D30" s="60"/>
      <c r="E30" s="60"/>
      <c r="F30" s="8">
        <f>SUM(F25:F28)</f>
        <v>0</v>
      </c>
      <c r="J30" s="20"/>
      <c r="K30" s="20"/>
    </row>
    <row r="31" spans="1:11" x14ac:dyDescent="0.25">
      <c r="A31" s="60" t="s">
        <v>35</v>
      </c>
      <c r="B31" s="60"/>
      <c r="C31" s="60"/>
      <c r="D31" s="60"/>
      <c r="E31" s="60"/>
      <c r="F31" s="36">
        <f>0.01+601.49+0.18</f>
        <v>601.67999999999995</v>
      </c>
      <c r="H31" s="43" t="s">
        <v>87</v>
      </c>
      <c r="J31" s="20"/>
      <c r="K31" s="20"/>
    </row>
    <row r="32" spans="1:11" x14ac:dyDescent="0.25">
      <c r="A32" s="60" t="s">
        <v>36</v>
      </c>
      <c r="B32" s="60"/>
      <c r="C32" s="60"/>
      <c r="D32" s="60"/>
      <c r="E32" s="60"/>
      <c r="F32" s="8">
        <v>0</v>
      </c>
      <c r="J32" s="20"/>
      <c r="K32" s="20"/>
    </row>
    <row r="33" spans="1:11" x14ac:dyDescent="0.25">
      <c r="A33" s="60" t="s">
        <v>37</v>
      </c>
      <c r="B33" s="60"/>
      <c r="C33" s="60"/>
      <c r="D33" s="60"/>
      <c r="E33" s="60"/>
      <c r="F33" s="8">
        <f>F29+F30+F31+F32</f>
        <v>176304.44999999998</v>
      </c>
      <c r="J33" s="20"/>
      <c r="K33" s="20"/>
    </row>
    <row r="34" spans="1:11" x14ac:dyDescent="0.25">
      <c r="A34" s="60" t="s">
        <v>73</v>
      </c>
      <c r="B34" s="60"/>
      <c r="C34" s="60"/>
      <c r="D34" s="60"/>
      <c r="E34" s="60"/>
      <c r="F34" s="8">
        <v>0</v>
      </c>
      <c r="K34" s="20"/>
    </row>
    <row r="35" spans="1:11" x14ac:dyDescent="0.25">
      <c r="A35" s="60" t="s">
        <v>38</v>
      </c>
      <c r="B35" s="60"/>
      <c r="C35" s="60"/>
      <c r="D35" s="60"/>
      <c r="E35" s="60"/>
      <c r="F35" s="7">
        <f>F33+F34</f>
        <v>176304.44999999998</v>
      </c>
      <c r="G35" s="21"/>
      <c r="I35" s="21"/>
      <c r="K35" s="20"/>
    </row>
    <row r="36" spans="1:11" ht="9.75" customHeight="1" x14ac:dyDescent="0.25">
      <c r="A36" s="11" t="s">
        <v>39</v>
      </c>
      <c r="B36" s="2"/>
      <c r="C36" s="2"/>
      <c r="I36" s="21"/>
      <c r="K36" s="20"/>
    </row>
    <row r="37" spans="1:11" ht="11.25" customHeight="1" x14ac:dyDescent="0.25">
      <c r="A37" s="11" t="s">
        <v>40</v>
      </c>
      <c r="B37" s="2"/>
      <c r="C37" s="2"/>
      <c r="K37" s="20"/>
    </row>
    <row r="38" spans="1:11" ht="10.5" customHeight="1" x14ac:dyDescent="0.25">
      <c r="A38" s="11" t="s">
        <v>67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58" t="s">
        <v>85</v>
      </c>
      <c r="B50" s="58"/>
      <c r="C50" s="58"/>
      <c r="D50" s="58"/>
      <c r="E50" s="58"/>
      <c r="F50" s="58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58" t="s">
        <v>74</v>
      </c>
      <c r="B52" s="58"/>
      <c r="C52" s="58"/>
      <c r="D52" s="58"/>
      <c r="E52" s="58"/>
      <c r="F52" s="58"/>
    </row>
    <row r="53" spans="1:11" ht="16.5" customHeight="1" x14ac:dyDescent="0.25">
      <c r="A53" s="58" t="s">
        <v>0</v>
      </c>
      <c r="B53" s="58"/>
      <c r="C53" s="58"/>
      <c r="D53" s="58"/>
      <c r="E53" s="58"/>
      <c r="F53" s="58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58" t="s">
        <v>83</v>
      </c>
      <c r="B55" s="58"/>
      <c r="C55" s="58"/>
      <c r="D55" s="58"/>
      <c r="E55" s="58"/>
      <c r="F55" s="58"/>
    </row>
    <row r="56" spans="1:11" ht="13.5" customHeight="1" x14ac:dyDescent="0.25"/>
    <row r="57" spans="1:11" ht="38.25" customHeight="1" x14ac:dyDescent="0.25">
      <c r="A57" s="72" t="s">
        <v>104</v>
      </c>
      <c r="B57" s="72"/>
      <c r="C57" s="72"/>
      <c r="D57" s="72"/>
      <c r="E57" s="72"/>
      <c r="F57" s="72"/>
    </row>
    <row r="58" spans="1:11" ht="9.75" customHeight="1" x14ac:dyDescent="0.25"/>
    <row r="59" spans="1:11" ht="15.75" customHeight="1" x14ac:dyDescent="0.25">
      <c r="A59" s="83" t="s">
        <v>76</v>
      </c>
      <c r="B59" s="83"/>
      <c r="C59" s="83"/>
      <c r="D59" s="83"/>
      <c r="E59" s="83"/>
      <c r="F59" s="83"/>
    </row>
    <row r="60" spans="1:11" ht="12" customHeight="1" x14ac:dyDescent="0.25">
      <c r="A60" s="79" t="s">
        <v>41</v>
      </c>
      <c r="B60" s="79"/>
      <c r="C60" s="79"/>
      <c r="D60" s="79"/>
      <c r="E60" s="79"/>
      <c r="F60" s="79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86562.43</v>
      </c>
      <c r="C62" s="40">
        <v>0</v>
      </c>
      <c r="D62" s="40">
        <v>86562.43</v>
      </c>
      <c r="E62" s="40">
        <f>C62+D62</f>
        <v>86562.43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159.9</v>
      </c>
      <c r="C76" s="40">
        <v>0</v>
      </c>
      <c r="D76" s="40">
        <v>159.9</v>
      </c>
      <c r="E76" s="40">
        <f t="shared" si="0"/>
        <v>159.9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86722.329999999987</v>
      </c>
      <c r="C78" s="24">
        <f>SUM(C62:C77)</f>
        <v>0</v>
      </c>
      <c r="D78" s="24">
        <f>SUM(D62:D77)</f>
        <v>86722.329999999987</v>
      </c>
      <c r="E78" s="24">
        <f t="shared" si="0"/>
        <v>86722.329999999987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59" t="s">
        <v>58</v>
      </c>
      <c r="B83" s="59"/>
      <c r="C83" s="59"/>
      <c r="D83" s="59"/>
      <c r="E83" s="59"/>
      <c r="F83" s="59"/>
    </row>
    <row r="84" spans="1:9" ht="44.25" customHeight="1" x14ac:dyDescent="0.25">
      <c r="A84" s="61" t="s">
        <v>69</v>
      </c>
      <c r="B84" s="61"/>
      <c r="C84" s="61"/>
      <c r="D84" s="61"/>
      <c r="E84" s="61"/>
      <c r="F84" s="61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58" t="s">
        <v>85</v>
      </c>
      <c r="B90" s="58"/>
      <c r="C90" s="58"/>
      <c r="D90" s="58"/>
      <c r="E90" s="58"/>
      <c r="F90" s="58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58" t="s">
        <v>74</v>
      </c>
      <c r="B92" s="58"/>
      <c r="C92" s="58"/>
      <c r="D92" s="58"/>
      <c r="E92" s="58"/>
      <c r="F92" s="58"/>
    </row>
    <row r="93" spans="1:9" ht="20.100000000000001" customHeight="1" x14ac:dyDescent="0.25">
      <c r="A93" s="58" t="s">
        <v>0</v>
      </c>
      <c r="B93" s="58"/>
      <c r="C93" s="58"/>
      <c r="D93" s="58"/>
      <c r="E93" s="58"/>
      <c r="F93" s="58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58" t="s">
        <v>83</v>
      </c>
      <c r="B95" s="58"/>
      <c r="C95" s="58"/>
      <c r="D95" s="58"/>
      <c r="E95" s="58"/>
      <c r="F95" s="58"/>
    </row>
    <row r="98" spans="1:11" ht="20.100000000000001" customHeight="1" x14ac:dyDescent="0.25">
      <c r="A98" s="65" t="s">
        <v>60</v>
      </c>
      <c r="B98" s="66"/>
      <c r="C98" s="66"/>
      <c r="D98" s="66"/>
      <c r="E98" s="67"/>
      <c r="F98" s="19"/>
    </row>
    <row r="99" spans="1:11" ht="20.100000000000001" customHeight="1" x14ac:dyDescent="0.25">
      <c r="A99" s="62" t="s">
        <v>61</v>
      </c>
      <c r="B99" s="63"/>
      <c r="C99" s="63"/>
      <c r="D99" s="63"/>
      <c r="E99" s="64"/>
      <c r="F99" s="10">
        <f>F35</f>
        <v>176304.44999999998</v>
      </c>
    </row>
    <row r="100" spans="1:11" ht="20.100000000000001" customHeight="1" x14ac:dyDescent="0.25">
      <c r="A100" s="62" t="s">
        <v>62</v>
      </c>
      <c r="B100" s="63"/>
      <c r="C100" s="63"/>
      <c r="D100" s="63"/>
      <c r="E100" s="64"/>
      <c r="F100" s="10">
        <f>C78+D78</f>
        <v>86722.329999999987</v>
      </c>
    </row>
    <row r="101" spans="1:11" ht="20.100000000000001" customHeight="1" x14ac:dyDescent="0.25">
      <c r="A101" s="62" t="s">
        <v>63</v>
      </c>
      <c r="B101" s="63"/>
      <c r="C101" s="63"/>
      <c r="D101" s="63"/>
      <c r="E101" s="64"/>
      <c r="F101" s="10">
        <f>F33-(F100-F34)</f>
        <v>89582.12</v>
      </c>
      <c r="I101" s="20"/>
    </row>
    <row r="102" spans="1:11" ht="20.100000000000001" customHeight="1" x14ac:dyDescent="0.25">
      <c r="A102" s="62" t="s">
        <v>64</v>
      </c>
      <c r="B102" s="63"/>
      <c r="C102" s="63"/>
      <c r="D102" s="63"/>
      <c r="E102" s="64"/>
      <c r="F102" s="10">
        <v>0</v>
      </c>
      <c r="I102" s="20"/>
      <c r="J102" s="34"/>
    </row>
    <row r="103" spans="1:11" ht="20.100000000000001" customHeight="1" x14ac:dyDescent="0.25">
      <c r="A103" s="62" t="s">
        <v>75</v>
      </c>
      <c r="B103" s="63"/>
      <c r="C103" s="63"/>
      <c r="D103" s="63"/>
      <c r="E103" s="64"/>
      <c r="F103" s="10">
        <f>F101-F102</f>
        <v>89582.12</v>
      </c>
      <c r="I103" s="20"/>
      <c r="J103" s="34"/>
      <c r="K103" s="34"/>
    </row>
    <row r="104" spans="1:11" x14ac:dyDescent="0.25">
      <c r="I104" s="20"/>
    </row>
    <row r="105" spans="1:11" x14ac:dyDescent="0.25">
      <c r="I105" s="34"/>
    </row>
    <row r="106" spans="1:11" ht="15" customHeight="1" x14ac:dyDescent="0.25">
      <c r="A106" s="57" t="s">
        <v>86</v>
      </c>
      <c r="B106" s="57"/>
      <c r="C106" s="57"/>
      <c r="D106" s="57"/>
      <c r="E106" s="57"/>
      <c r="F106" s="57"/>
      <c r="I106" s="21"/>
    </row>
    <row r="107" spans="1:11" ht="30" customHeight="1" x14ac:dyDescent="0.25">
      <c r="A107" s="57"/>
      <c r="B107" s="57"/>
      <c r="C107" s="57"/>
      <c r="D107" s="57"/>
      <c r="E107" s="57"/>
      <c r="F107" s="57"/>
    </row>
    <row r="108" spans="1:11" x14ac:dyDescent="0.25">
      <c r="I108" s="21"/>
      <c r="J108" s="20"/>
    </row>
    <row r="109" spans="1:11" x14ac:dyDescent="0.25">
      <c r="A109" t="s">
        <v>106</v>
      </c>
      <c r="I109" s="21"/>
      <c r="J109" s="20"/>
    </row>
    <row r="110" spans="1:11" x14ac:dyDescent="0.25">
      <c r="I110" s="21"/>
      <c r="J110" s="20"/>
    </row>
    <row r="111" spans="1:11" x14ac:dyDescent="0.25">
      <c r="I111" s="21"/>
      <c r="J111" s="20"/>
    </row>
    <row r="112" spans="1:11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97</v>
      </c>
      <c r="C114" s="17" t="s">
        <v>98</v>
      </c>
      <c r="I114" s="21"/>
      <c r="J114" s="20"/>
    </row>
    <row r="115" spans="1:10" x14ac:dyDescent="0.25">
      <c r="A115" s="17" t="s">
        <v>7</v>
      </c>
      <c r="C115" s="17" t="s">
        <v>99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8">
    <mergeCell ref="E20:F20"/>
    <mergeCell ref="A33:E33"/>
    <mergeCell ref="A59:F59"/>
    <mergeCell ref="A32:E32"/>
    <mergeCell ref="D24:E24"/>
    <mergeCell ref="C21:D21"/>
    <mergeCell ref="E21:F21"/>
    <mergeCell ref="A29:E29"/>
    <mergeCell ref="A34:E34"/>
    <mergeCell ref="A35:E35"/>
    <mergeCell ref="D25:E25"/>
    <mergeCell ref="D26:E26"/>
    <mergeCell ref="D27:E27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8:E28"/>
    <mergeCell ref="A60:F60"/>
    <mergeCell ref="A53:F53"/>
    <mergeCell ref="A106:F107"/>
    <mergeCell ref="A92:F92"/>
    <mergeCell ref="A93:F93"/>
    <mergeCell ref="A83:F83"/>
    <mergeCell ref="A30:E30"/>
    <mergeCell ref="A31:E31"/>
    <mergeCell ref="A84:F84"/>
    <mergeCell ref="A103:E103"/>
    <mergeCell ref="A98:E98"/>
    <mergeCell ref="A99:E99"/>
    <mergeCell ref="A100:E100"/>
    <mergeCell ref="A101:E101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1DF-58A7-4F73-AA9E-0ACF9CCB1273}">
  <dimension ref="A1:H70"/>
  <sheetViews>
    <sheetView topLeftCell="A56" zoomScaleNormal="100" workbookViewId="0">
      <selection activeCell="C43" sqref="C43:C64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83" t="s">
        <v>85</v>
      </c>
      <c r="B1" s="83"/>
      <c r="C1" s="83"/>
      <c r="D1" s="83"/>
      <c r="E1" s="83"/>
      <c r="F1" s="83"/>
      <c r="G1" s="100"/>
      <c r="H1" s="5"/>
    </row>
    <row r="2" spans="1:8" x14ac:dyDescent="0.25">
      <c r="A2" s="83" t="s">
        <v>8</v>
      </c>
      <c r="B2" s="83"/>
      <c r="C2" s="83"/>
      <c r="D2" s="83"/>
      <c r="E2" s="83"/>
      <c r="F2" s="83"/>
      <c r="G2" s="100"/>
      <c r="H2" s="5"/>
    </row>
    <row r="3" spans="1:8" x14ac:dyDescent="0.25">
      <c r="A3" s="83" t="s">
        <v>0</v>
      </c>
      <c r="B3" s="83"/>
      <c r="C3" s="83"/>
      <c r="D3" s="83"/>
      <c r="E3" s="83"/>
      <c r="F3" s="83"/>
      <c r="G3" s="100"/>
      <c r="H3" s="5"/>
    </row>
    <row r="4" spans="1:8" x14ac:dyDescent="0.25">
      <c r="A4" s="90"/>
      <c r="B4" s="91"/>
      <c r="C4" s="91"/>
      <c r="D4" s="91"/>
      <c r="E4" s="91"/>
      <c r="F4" s="91"/>
      <c r="G4" s="92"/>
      <c r="H4" s="93"/>
    </row>
    <row r="5" spans="1:8" x14ac:dyDescent="0.25">
      <c r="A5" s="94" t="s">
        <v>83</v>
      </c>
      <c r="B5" s="94"/>
      <c r="C5" s="94"/>
      <c r="D5" s="94"/>
      <c r="E5" s="94"/>
      <c r="F5" s="94"/>
      <c r="G5" s="95"/>
      <c r="H5" s="5"/>
    </row>
    <row r="6" spans="1:8" x14ac:dyDescent="0.25">
      <c r="A6" s="96"/>
      <c r="B6" s="97"/>
      <c r="C6" s="97"/>
      <c r="D6" s="97"/>
      <c r="E6" s="97"/>
      <c r="F6" s="97"/>
      <c r="G6" s="98"/>
      <c r="H6" s="99"/>
    </row>
    <row r="7" spans="1:8" x14ac:dyDescent="0.25">
      <c r="A7" s="101" t="s">
        <v>9</v>
      </c>
      <c r="B7" s="101"/>
      <c r="C7" s="101"/>
      <c r="D7" s="101"/>
      <c r="E7" s="101"/>
      <c r="F7" s="101"/>
      <c r="G7" s="100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23.25" customHeight="1" x14ac:dyDescent="0.25">
      <c r="A9" s="25">
        <v>45688</v>
      </c>
      <c r="B9" s="52" t="s">
        <v>102</v>
      </c>
      <c r="C9" s="53" t="s">
        <v>107</v>
      </c>
      <c r="D9" s="5"/>
      <c r="E9" s="27" t="s">
        <v>103</v>
      </c>
      <c r="F9" s="27" t="s">
        <v>20</v>
      </c>
      <c r="G9" s="49">
        <f>725.29+725.29</f>
        <v>1450.58</v>
      </c>
      <c r="H9" s="5">
        <v>391670</v>
      </c>
    </row>
    <row r="10" spans="1:8" ht="23.25" customHeight="1" x14ac:dyDescent="0.25">
      <c r="A10" s="25">
        <v>45688</v>
      </c>
      <c r="B10" s="52" t="s">
        <v>102</v>
      </c>
      <c r="C10" s="53" t="s">
        <v>107</v>
      </c>
      <c r="D10" s="5"/>
      <c r="E10" s="27" t="s">
        <v>103</v>
      </c>
      <c r="F10" s="27" t="s">
        <v>20</v>
      </c>
      <c r="G10" s="49">
        <f>177.89+177.89</f>
        <v>355.78</v>
      </c>
      <c r="H10" s="5">
        <v>391670</v>
      </c>
    </row>
    <row r="11" spans="1:8" ht="23.25" customHeight="1" x14ac:dyDescent="0.25">
      <c r="A11" s="25">
        <v>45688</v>
      </c>
      <c r="B11" s="52" t="s">
        <v>102</v>
      </c>
      <c r="C11" s="53" t="s">
        <v>107</v>
      </c>
      <c r="D11" s="5"/>
      <c r="E11" s="27" t="s">
        <v>103</v>
      </c>
      <c r="F11" s="27" t="s">
        <v>20</v>
      </c>
      <c r="G11" s="49">
        <v>1450.58</v>
      </c>
      <c r="H11" s="5">
        <v>391670</v>
      </c>
    </row>
    <row r="12" spans="1:8" ht="23.25" customHeight="1" x14ac:dyDescent="0.25">
      <c r="A12" s="25">
        <v>45688</v>
      </c>
      <c r="B12" s="52" t="s">
        <v>102</v>
      </c>
      <c r="C12" s="53" t="s">
        <v>107</v>
      </c>
      <c r="D12" s="5"/>
      <c r="E12" s="27" t="s">
        <v>103</v>
      </c>
      <c r="F12" s="27" t="s">
        <v>20</v>
      </c>
      <c r="G12" s="49">
        <v>1450.58</v>
      </c>
      <c r="H12" s="5">
        <v>391670</v>
      </c>
    </row>
    <row r="13" spans="1:8" ht="23.25" customHeight="1" x14ac:dyDescent="0.25">
      <c r="A13" s="25">
        <v>45688</v>
      </c>
      <c r="B13" s="52" t="s">
        <v>102</v>
      </c>
      <c r="C13" s="53" t="s">
        <v>107</v>
      </c>
      <c r="D13" s="5"/>
      <c r="E13" s="27" t="s">
        <v>103</v>
      </c>
      <c r="F13" s="27" t="s">
        <v>20</v>
      </c>
      <c r="G13" s="49">
        <v>1450.58</v>
      </c>
      <c r="H13" s="5">
        <v>391670</v>
      </c>
    </row>
    <row r="14" spans="1:8" ht="23.25" customHeight="1" x14ac:dyDescent="0.25">
      <c r="A14" s="25">
        <v>45688</v>
      </c>
      <c r="B14" s="52" t="s">
        <v>102</v>
      </c>
      <c r="C14" s="53" t="s">
        <v>107</v>
      </c>
      <c r="D14" s="5"/>
      <c r="E14" s="27" t="s">
        <v>103</v>
      </c>
      <c r="F14" s="27" t="s">
        <v>20</v>
      </c>
      <c r="G14" s="49">
        <v>1450.58</v>
      </c>
      <c r="H14" s="5">
        <v>391670</v>
      </c>
    </row>
    <row r="15" spans="1:8" ht="23.25" customHeight="1" x14ac:dyDescent="0.25">
      <c r="A15" s="25">
        <v>45688</v>
      </c>
      <c r="B15" s="52" t="s">
        <v>102</v>
      </c>
      <c r="C15" s="53" t="s">
        <v>107</v>
      </c>
      <c r="D15" s="5"/>
      <c r="E15" s="27" t="s">
        <v>103</v>
      </c>
      <c r="F15" s="27" t="s">
        <v>20</v>
      </c>
      <c r="G15" s="49">
        <v>1450.58</v>
      </c>
      <c r="H15" s="5">
        <v>391670</v>
      </c>
    </row>
    <row r="16" spans="1:8" ht="23.25" customHeight="1" x14ac:dyDescent="0.25">
      <c r="A16" s="25">
        <v>45688</v>
      </c>
      <c r="B16" s="52" t="s">
        <v>102</v>
      </c>
      <c r="C16" s="53" t="s">
        <v>107</v>
      </c>
      <c r="D16" s="5"/>
      <c r="E16" s="27" t="s">
        <v>103</v>
      </c>
      <c r="F16" s="27" t="s">
        <v>20</v>
      </c>
      <c r="G16" s="49">
        <f>5077.03+725.29</f>
        <v>5802.32</v>
      </c>
      <c r="H16" s="5">
        <v>391670</v>
      </c>
    </row>
    <row r="17" spans="1:8" ht="23.25" customHeight="1" x14ac:dyDescent="0.25">
      <c r="A17" s="25">
        <v>45688</v>
      </c>
      <c r="B17" s="52" t="s">
        <v>102</v>
      </c>
      <c r="C17" s="53" t="s">
        <v>107</v>
      </c>
      <c r="D17" s="5"/>
      <c r="E17" s="27" t="s">
        <v>103</v>
      </c>
      <c r="F17" s="27" t="s">
        <v>20</v>
      </c>
      <c r="G17" s="49">
        <v>1450.58</v>
      </c>
      <c r="H17" s="5">
        <v>391670</v>
      </c>
    </row>
    <row r="18" spans="1:8" ht="23.25" customHeight="1" x14ac:dyDescent="0.25">
      <c r="A18" s="25">
        <v>45688</v>
      </c>
      <c r="B18" s="52" t="s">
        <v>102</v>
      </c>
      <c r="C18" s="53" t="s">
        <v>107</v>
      </c>
      <c r="D18" s="5"/>
      <c r="E18" s="27" t="s">
        <v>103</v>
      </c>
      <c r="F18" s="27" t="s">
        <v>20</v>
      </c>
      <c r="G18" s="49">
        <v>1450.58</v>
      </c>
      <c r="H18" s="5">
        <v>391670</v>
      </c>
    </row>
    <row r="19" spans="1:8" ht="23.25" customHeight="1" x14ac:dyDescent="0.25">
      <c r="A19" s="25">
        <v>45688</v>
      </c>
      <c r="B19" s="52" t="s">
        <v>102</v>
      </c>
      <c r="C19" s="53" t="s">
        <v>107</v>
      </c>
      <c r="D19" s="5"/>
      <c r="E19" s="27" t="s">
        <v>103</v>
      </c>
      <c r="F19" s="27" t="s">
        <v>20</v>
      </c>
      <c r="G19" s="49">
        <v>1450.58</v>
      </c>
      <c r="H19" s="5">
        <v>391670</v>
      </c>
    </row>
    <row r="20" spans="1:8" ht="23.25" customHeight="1" x14ac:dyDescent="0.25">
      <c r="A20" s="25">
        <v>45688</v>
      </c>
      <c r="B20" s="52" t="s">
        <v>102</v>
      </c>
      <c r="C20" s="53" t="s">
        <v>107</v>
      </c>
      <c r="D20" s="5"/>
      <c r="E20" s="27" t="s">
        <v>103</v>
      </c>
      <c r="F20" s="27" t="s">
        <v>20</v>
      </c>
      <c r="G20" s="49">
        <v>1450.58</v>
      </c>
      <c r="H20" s="5">
        <v>391670</v>
      </c>
    </row>
    <row r="21" spans="1:8" ht="23.25" customHeight="1" x14ac:dyDescent="0.25">
      <c r="A21" s="25">
        <v>45688</v>
      </c>
      <c r="B21" s="52" t="s">
        <v>102</v>
      </c>
      <c r="C21" s="53" t="s">
        <v>107</v>
      </c>
      <c r="D21" s="5"/>
      <c r="E21" s="27" t="s">
        <v>103</v>
      </c>
      <c r="F21" s="27" t="s">
        <v>20</v>
      </c>
      <c r="G21" s="49">
        <v>1450.58</v>
      </c>
      <c r="H21" s="5">
        <v>391670</v>
      </c>
    </row>
    <row r="22" spans="1:8" ht="23.25" customHeight="1" x14ac:dyDescent="0.25">
      <c r="A22" s="25">
        <v>45688</v>
      </c>
      <c r="B22" s="52" t="s">
        <v>102</v>
      </c>
      <c r="C22" s="53" t="s">
        <v>107</v>
      </c>
      <c r="D22" s="5"/>
      <c r="E22" s="27" t="s">
        <v>103</v>
      </c>
      <c r="F22" s="27" t="s">
        <v>20</v>
      </c>
      <c r="G22" s="49">
        <v>1450.58</v>
      </c>
      <c r="H22" s="5">
        <v>391670</v>
      </c>
    </row>
    <row r="23" spans="1:8" ht="23.25" customHeight="1" x14ac:dyDescent="0.25">
      <c r="A23" s="25">
        <v>45688</v>
      </c>
      <c r="B23" s="52" t="s">
        <v>102</v>
      </c>
      <c r="C23" s="53" t="s">
        <v>107</v>
      </c>
      <c r="D23" s="5"/>
      <c r="E23" s="27" t="s">
        <v>103</v>
      </c>
      <c r="F23" s="27" t="s">
        <v>20</v>
      </c>
      <c r="G23" s="49">
        <v>1450.58</v>
      </c>
      <c r="H23" s="5">
        <v>391670</v>
      </c>
    </row>
    <row r="24" spans="1:8" ht="23.25" customHeight="1" x14ac:dyDescent="0.25">
      <c r="A24" s="25">
        <v>45688</v>
      </c>
      <c r="B24" s="52" t="s">
        <v>102</v>
      </c>
      <c r="C24" s="53" t="s">
        <v>107</v>
      </c>
      <c r="D24" s="5"/>
      <c r="E24" s="27" t="s">
        <v>103</v>
      </c>
      <c r="F24" s="27" t="s">
        <v>20</v>
      </c>
      <c r="G24" s="49">
        <v>1450.58</v>
      </c>
      <c r="H24" s="5">
        <v>391670</v>
      </c>
    </row>
    <row r="25" spans="1:8" ht="23.25" customHeight="1" x14ac:dyDescent="0.25">
      <c r="A25" s="25">
        <v>45688</v>
      </c>
      <c r="B25" s="52" t="s">
        <v>102</v>
      </c>
      <c r="C25" s="53" t="s">
        <v>107</v>
      </c>
      <c r="D25" s="5"/>
      <c r="E25" s="27" t="s">
        <v>103</v>
      </c>
      <c r="F25" s="27" t="s">
        <v>20</v>
      </c>
      <c r="G25" s="49">
        <v>1450.58</v>
      </c>
      <c r="H25" s="5">
        <v>391670</v>
      </c>
    </row>
    <row r="26" spans="1:8" ht="23.25" customHeight="1" x14ac:dyDescent="0.25">
      <c r="A26" s="25">
        <v>45688</v>
      </c>
      <c r="B26" s="52" t="s">
        <v>102</v>
      </c>
      <c r="C26" s="53" t="s">
        <v>107</v>
      </c>
      <c r="D26" s="5"/>
      <c r="E26" s="27" t="s">
        <v>103</v>
      </c>
      <c r="F26" s="27" t="s">
        <v>20</v>
      </c>
      <c r="G26" s="49">
        <v>1450.58</v>
      </c>
      <c r="H26" s="5">
        <v>391670</v>
      </c>
    </row>
    <row r="27" spans="1:8" ht="23.25" customHeight="1" x14ac:dyDescent="0.25">
      <c r="A27" s="25">
        <v>45688</v>
      </c>
      <c r="B27" s="52" t="s">
        <v>102</v>
      </c>
      <c r="C27" s="53" t="s">
        <v>107</v>
      </c>
      <c r="D27" s="5"/>
      <c r="E27" s="27" t="s">
        <v>103</v>
      </c>
      <c r="F27" s="27" t="s">
        <v>20</v>
      </c>
      <c r="G27" s="49">
        <f>178.68+178.68</f>
        <v>357.36</v>
      </c>
      <c r="H27" s="5">
        <v>391670</v>
      </c>
    </row>
    <row r="28" spans="1:8" ht="23.25" customHeight="1" x14ac:dyDescent="0.25">
      <c r="A28" s="25">
        <v>45688</v>
      </c>
      <c r="B28" s="52" t="s">
        <v>102</v>
      </c>
      <c r="C28" s="53" t="s">
        <v>107</v>
      </c>
      <c r="D28" s="5"/>
      <c r="E28" s="27" t="s">
        <v>103</v>
      </c>
      <c r="F28" s="27" t="s">
        <v>20</v>
      </c>
      <c r="G28" s="49">
        <f>1329.84+1329.84</f>
        <v>2659.68</v>
      </c>
      <c r="H28" s="5">
        <v>391670</v>
      </c>
    </row>
    <row r="29" spans="1:8" ht="23.25" customHeight="1" x14ac:dyDescent="0.25">
      <c r="A29" s="25">
        <v>45688</v>
      </c>
      <c r="B29" s="52" t="s">
        <v>102</v>
      </c>
      <c r="C29" s="53" t="s">
        <v>107</v>
      </c>
      <c r="D29" s="5"/>
      <c r="E29" s="27" t="s">
        <v>103</v>
      </c>
      <c r="F29" s="27" t="s">
        <v>20</v>
      </c>
      <c r="G29" s="49">
        <v>1450.58</v>
      </c>
      <c r="H29" s="5">
        <v>391670</v>
      </c>
    </row>
    <row r="30" spans="1:8" ht="23.25" customHeight="1" x14ac:dyDescent="0.25">
      <c r="A30" s="25">
        <v>45688</v>
      </c>
      <c r="B30" s="52" t="s">
        <v>102</v>
      </c>
      <c r="C30" s="53" t="s">
        <v>107</v>
      </c>
      <c r="D30" s="5"/>
      <c r="E30" s="27" t="s">
        <v>103</v>
      </c>
      <c r="F30" s="27" t="s">
        <v>20</v>
      </c>
      <c r="G30" s="49">
        <v>1450.58</v>
      </c>
      <c r="H30" s="5">
        <v>391670</v>
      </c>
    </row>
    <row r="31" spans="1:8" ht="23.25" customHeight="1" x14ac:dyDescent="0.25">
      <c r="A31" s="25">
        <v>45688</v>
      </c>
      <c r="B31" s="52" t="s">
        <v>102</v>
      </c>
      <c r="C31" s="53" t="s">
        <v>107</v>
      </c>
      <c r="D31" s="5"/>
      <c r="E31" s="27" t="s">
        <v>103</v>
      </c>
      <c r="F31" s="27" t="s">
        <v>20</v>
      </c>
      <c r="G31" s="49">
        <f>3626.45+725.29</f>
        <v>4351.74</v>
      </c>
      <c r="H31" s="5">
        <v>391670</v>
      </c>
    </row>
    <row r="32" spans="1:8" ht="23.25" customHeight="1" x14ac:dyDescent="0.25">
      <c r="A32" s="25">
        <v>45688</v>
      </c>
      <c r="B32" s="52" t="s">
        <v>102</v>
      </c>
      <c r="C32" s="53" t="s">
        <v>107</v>
      </c>
      <c r="D32" s="5"/>
      <c r="E32" s="27" t="s">
        <v>103</v>
      </c>
      <c r="F32" s="27" t="s">
        <v>20</v>
      </c>
      <c r="G32" s="49">
        <v>1450.58</v>
      </c>
      <c r="H32" s="5">
        <v>391670</v>
      </c>
    </row>
    <row r="33" spans="1:8" ht="23.25" customHeight="1" x14ac:dyDescent="0.25">
      <c r="A33" s="25">
        <v>45688</v>
      </c>
      <c r="B33" s="52" t="s">
        <v>102</v>
      </c>
      <c r="C33" s="53" t="s">
        <v>107</v>
      </c>
      <c r="D33" s="5"/>
      <c r="E33" s="27" t="s">
        <v>103</v>
      </c>
      <c r="F33" s="27" t="s">
        <v>20</v>
      </c>
      <c r="G33" s="49">
        <v>1450.58</v>
      </c>
      <c r="H33" s="5">
        <v>391670</v>
      </c>
    </row>
    <row r="34" spans="1:8" ht="23.25" customHeight="1" x14ac:dyDescent="0.25">
      <c r="A34" s="25">
        <v>45688</v>
      </c>
      <c r="B34" s="52" t="s">
        <v>102</v>
      </c>
      <c r="C34" s="53" t="s">
        <v>107</v>
      </c>
      <c r="D34" s="5"/>
      <c r="E34" s="27" t="s">
        <v>103</v>
      </c>
      <c r="F34" s="27" t="s">
        <v>20</v>
      </c>
      <c r="G34" s="49">
        <v>1450.58</v>
      </c>
      <c r="H34" s="5">
        <v>391670</v>
      </c>
    </row>
    <row r="35" spans="1:8" ht="23.25" customHeight="1" x14ac:dyDescent="0.25">
      <c r="A35" s="25">
        <v>45688</v>
      </c>
      <c r="B35" s="52" t="s">
        <v>102</v>
      </c>
      <c r="C35" s="53" t="s">
        <v>107</v>
      </c>
      <c r="D35" s="5"/>
      <c r="E35" s="27" t="s">
        <v>103</v>
      </c>
      <c r="F35" s="27" t="s">
        <v>20</v>
      </c>
      <c r="G35" s="49">
        <v>1450.58</v>
      </c>
      <c r="H35" s="5">
        <v>391670</v>
      </c>
    </row>
    <row r="36" spans="1:8" ht="23.25" customHeight="1" x14ac:dyDescent="0.25">
      <c r="A36" s="25">
        <v>45688</v>
      </c>
      <c r="B36" s="52" t="s">
        <v>102</v>
      </c>
      <c r="C36" s="53" t="s">
        <v>107</v>
      </c>
      <c r="D36" s="5"/>
      <c r="E36" s="27" t="s">
        <v>103</v>
      </c>
      <c r="F36" s="27" t="s">
        <v>20</v>
      </c>
      <c r="G36" s="49">
        <v>1450.58</v>
      </c>
      <c r="H36" s="5">
        <v>391670</v>
      </c>
    </row>
    <row r="37" spans="1:8" ht="23.25" customHeight="1" x14ac:dyDescent="0.25">
      <c r="A37" s="25">
        <v>45688</v>
      </c>
      <c r="B37" s="52" t="s">
        <v>102</v>
      </c>
      <c r="C37" s="53" t="s">
        <v>107</v>
      </c>
      <c r="D37" s="5"/>
      <c r="E37" s="28" t="s">
        <v>103</v>
      </c>
      <c r="F37" s="27" t="s">
        <v>20</v>
      </c>
      <c r="G37" s="49">
        <v>1450.58</v>
      </c>
      <c r="H37" s="5">
        <v>391670</v>
      </c>
    </row>
    <row r="38" spans="1:8" ht="23.25" customHeight="1" x14ac:dyDescent="0.25">
      <c r="A38" s="25">
        <v>45688</v>
      </c>
      <c r="B38" s="52" t="s">
        <v>102</v>
      </c>
      <c r="C38" s="53" t="s">
        <v>107</v>
      </c>
      <c r="D38" s="5"/>
      <c r="E38" s="28" t="s">
        <v>103</v>
      </c>
      <c r="F38" s="27" t="s">
        <v>20</v>
      </c>
      <c r="G38" s="49">
        <v>1450.58</v>
      </c>
      <c r="H38" s="5">
        <v>391670</v>
      </c>
    </row>
    <row r="39" spans="1:8" ht="23.25" customHeight="1" x14ac:dyDescent="0.25">
      <c r="A39" s="25">
        <v>45688</v>
      </c>
      <c r="B39" s="52" t="s">
        <v>102</v>
      </c>
      <c r="C39" s="53" t="s">
        <v>107</v>
      </c>
      <c r="D39" s="5"/>
      <c r="E39" s="28" t="s">
        <v>103</v>
      </c>
      <c r="F39" s="27" t="s">
        <v>20</v>
      </c>
      <c r="G39" s="49">
        <v>1450.58</v>
      </c>
      <c r="H39" s="5">
        <v>391670</v>
      </c>
    </row>
    <row r="40" spans="1:8" ht="23.25" customHeight="1" x14ac:dyDescent="0.25">
      <c r="A40" s="25">
        <v>45688</v>
      </c>
      <c r="B40" s="52" t="s">
        <v>102</v>
      </c>
      <c r="C40" s="53" t="s">
        <v>107</v>
      </c>
      <c r="D40" s="5"/>
      <c r="E40" s="28" t="s">
        <v>103</v>
      </c>
      <c r="F40" s="27" t="s">
        <v>20</v>
      </c>
      <c r="G40" s="49">
        <v>1450.58</v>
      </c>
      <c r="H40" s="5">
        <v>391670</v>
      </c>
    </row>
    <row r="41" spans="1:8" ht="21" customHeight="1" x14ac:dyDescent="0.25">
      <c r="A41" s="37"/>
      <c r="B41" s="30"/>
      <c r="C41" s="31"/>
      <c r="D41" s="31"/>
      <c r="E41" s="32"/>
      <c r="F41" s="32"/>
      <c r="G41" s="54">
        <f>SUM(G9:G40)</f>
        <v>52692.54000000003</v>
      </c>
      <c r="H41" s="5"/>
    </row>
    <row r="42" spans="1:8" ht="42.75" x14ac:dyDescent="0.25">
      <c r="A42" s="41" t="s">
        <v>10</v>
      </c>
      <c r="B42" s="33" t="s">
        <v>11</v>
      </c>
      <c r="C42" s="6" t="s">
        <v>12</v>
      </c>
      <c r="D42" s="6"/>
      <c r="E42" s="26" t="s">
        <v>13</v>
      </c>
      <c r="F42" s="26"/>
      <c r="G42" s="55" t="s">
        <v>14</v>
      </c>
      <c r="H42" s="5"/>
    </row>
    <row r="43" spans="1:8" ht="23.25" customHeight="1" x14ac:dyDescent="0.25">
      <c r="A43" s="25">
        <v>45688</v>
      </c>
      <c r="B43" s="52" t="s">
        <v>102</v>
      </c>
      <c r="C43" s="53" t="s">
        <v>107</v>
      </c>
      <c r="D43" s="53"/>
      <c r="E43" s="28" t="s">
        <v>103</v>
      </c>
      <c r="F43" s="27" t="s">
        <v>20</v>
      </c>
      <c r="G43" s="49">
        <v>1450.58</v>
      </c>
      <c r="H43" s="5">
        <v>391670</v>
      </c>
    </row>
    <row r="44" spans="1:8" ht="23.25" customHeight="1" x14ac:dyDescent="0.25">
      <c r="A44" s="25">
        <v>45688</v>
      </c>
      <c r="B44" s="42" t="s">
        <v>102</v>
      </c>
      <c r="C44" s="53" t="s">
        <v>107</v>
      </c>
      <c r="D44" s="53"/>
      <c r="E44" s="28" t="s">
        <v>103</v>
      </c>
      <c r="F44" s="27" t="s">
        <v>20</v>
      </c>
      <c r="G44" s="49">
        <v>1450.58</v>
      </c>
      <c r="H44" s="5">
        <v>391670</v>
      </c>
    </row>
    <row r="45" spans="1:8" ht="23.25" customHeight="1" x14ac:dyDescent="0.25">
      <c r="A45" s="25">
        <v>45688</v>
      </c>
      <c r="B45" s="52" t="s">
        <v>102</v>
      </c>
      <c r="C45" s="53" t="s">
        <v>107</v>
      </c>
      <c r="D45" s="5"/>
      <c r="E45" s="28" t="s">
        <v>103</v>
      </c>
      <c r="F45" s="27" t="s">
        <v>20</v>
      </c>
      <c r="G45" s="49">
        <v>1450.58</v>
      </c>
      <c r="H45" s="5">
        <v>391670</v>
      </c>
    </row>
    <row r="46" spans="1:8" ht="23.25" customHeight="1" x14ac:dyDescent="0.25">
      <c r="A46" s="25">
        <v>45688</v>
      </c>
      <c r="B46" s="52" t="s">
        <v>102</v>
      </c>
      <c r="C46" s="53" t="s">
        <v>107</v>
      </c>
      <c r="D46" s="5"/>
      <c r="E46" s="28" t="s">
        <v>103</v>
      </c>
      <c r="F46" s="27" t="s">
        <v>20</v>
      </c>
      <c r="G46" s="49">
        <v>1450.58</v>
      </c>
      <c r="H46" s="5">
        <v>391670</v>
      </c>
    </row>
    <row r="47" spans="1:8" ht="23.25" customHeight="1" x14ac:dyDescent="0.25">
      <c r="A47" s="25">
        <v>45688</v>
      </c>
      <c r="B47" s="52" t="s">
        <v>102</v>
      </c>
      <c r="C47" s="53" t="s">
        <v>107</v>
      </c>
      <c r="D47" s="5"/>
      <c r="E47" s="28" t="s">
        <v>103</v>
      </c>
      <c r="F47" s="27" t="s">
        <v>20</v>
      </c>
      <c r="G47" s="49">
        <v>1450.58</v>
      </c>
      <c r="H47" s="5">
        <v>391670</v>
      </c>
    </row>
    <row r="48" spans="1:8" ht="23.25" customHeight="1" x14ac:dyDescent="0.25">
      <c r="A48" s="25">
        <v>45688</v>
      </c>
      <c r="B48" s="52" t="s">
        <v>102</v>
      </c>
      <c r="C48" s="53" t="s">
        <v>107</v>
      </c>
      <c r="D48" s="5"/>
      <c r="E48" s="28" t="s">
        <v>103</v>
      </c>
      <c r="F48" s="27" t="s">
        <v>20</v>
      </c>
      <c r="G48" s="49">
        <f>2901.16+725.29</f>
        <v>3626.45</v>
      </c>
      <c r="H48" s="5">
        <v>391670</v>
      </c>
    </row>
    <row r="49" spans="1:8" ht="23.25" customHeight="1" x14ac:dyDescent="0.25">
      <c r="A49" s="25">
        <v>45688</v>
      </c>
      <c r="B49" s="52" t="s">
        <v>102</v>
      </c>
      <c r="C49" s="53" t="s">
        <v>107</v>
      </c>
      <c r="D49" s="5"/>
      <c r="E49" s="28" t="s">
        <v>103</v>
      </c>
      <c r="F49" s="27" t="s">
        <v>20</v>
      </c>
      <c r="G49" s="49">
        <v>1450.58</v>
      </c>
      <c r="H49" s="5">
        <v>391670</v>
      </c>
    </row>
    <row r="50" spans="1:8" ht="23.25" customHeight="1" x14ac:dyDescent="0.25">
      <c r="A50" s="25">
        <v>45688</v>
      </c>
      <c r="B50" s="42" t="s">
        <v>102</v>
      </c>
      <c r="C50" s="53" t="s">
        <v>107</v>
      </c>
      <c r="D50" s="5"/>
      <c r="E50" s="28" t="s">
        <v>103</v>
      </c>
      <c r="F50" s="27" t="s">
        <v>20</v>
      </c>
      <c r="G50" s="49">
        <v>1450.58</v>
      </c>
      <c r="H50" s="5">
        <v>391670</v>
      </c>
    </row>
    <row r="51" spans="1:8" ht="23.25" customHeight="1" x14ac:dyDescent="0.25">
      <c r="A51" s="25">
        <v>45688</v>
      </c>
      <c r="B51" s="42" t="s">
        <v>102</v>
      </c>
      <c r="C51" s="53" t="s">
        <v>107</v>
      </c>
      <c r="D51" s="5"/>
      <c r="E51" s="28" t="s">
        <v>103</v>
      </c>
      <c r="F51" s="27" t="s">
        <v>20</v>
      </c>
      <c r="G51" s="49">
        <v>1450.58</v>
      </c>
      <c r="H51" s="5">
        <v>391670</v>
      </c>
    </row>
    <row r="52" spans="1:8" ht="23.25" customHeight="1" x14ac:dyDescent="0.25">
      <c r="A52" s="25">
        <v>45688</v>
      </c>
      <c r="B52" s="42" t="s">
        <v>102</v>
      </c>
      <c r="C52" s="53" t="s">
        <v>107</v>
      </c>
      <c r="D52" s="5"/>
      <c r="E52" s="28" t="s">
        <v>103</v>
      </c>
      <c r="F52" s="27" t="s">
        <v>20</v>
      </c>
      <c r="G52" s="49">
        <v>1450.58</v>
      </c>
      <c r="H52" s="5">
        <v>391670</v>
      </c>
    </row>
    <row r="53" spans="1:8" ht="23.25" customHeight="1" x14ac:dyDescent="0.25">
      <c r="A53" s="25">
        <v>45688</v>
      </c>
      <c r="B53" s="42" t="s">
        <v>102</v>
      </c>
      <c r="C53" s="53" t="s">
        <v>107</v>
      </c>
      <c r="D53" s="5"/>
      <c r="E53" s="28" t="s">
        <v>103</v>
      </c>
      <c r="F53" s="27" t="s">
        <v>20</v>
      </c>
      <c r="G53" s="49">
        <v>1450.58</v>
      </c>
      <c r="H53" s="5">
        <v>391670</v>
      </c>
    </row>
    <row r="54" spans="1:8" ht="23.25" customHeight="1" x14ac:dyDescent="0.25">
      <c r="A54" s="25">
        <v>45688</v>
      </c>
      <c r="B54" s="42" t="s">
        <v>102</v>
      </c>
      <c r="C54" s="53" t="s">
        <v>107</v>
      </c>
      <c r="D54" s="5"/>
      <c r="E54" s="28" t="s">
        <v>103</v>
      </c>
      <c r="F54" s="27" t="s">
        <v>20</v>
      </c>
      <c r="G54" s="49">
        <v>1450.58</v>
      </c>
      <c r="H54" s="5">
        <v>391670</v>
      </c>
    </row>
    <row r="55" spans="1:8" ht="23.25" customHeight="1" x14ac:dyDescent="0.25">
      <c r="A55" s="25">
        <v>45688</v>
      </c>
      <c r="B55" s="42" t="s">
        <v>102</v>
      </c>
      <c r="C55" s="53" t="s">
        <v>107</v>
      </c>
      <c r="D55" s="5"/>
      <c r="E55" s="28" t="s">
        <v>103</v>
      </c>
      <c r="F55" s="27" t="s">
        <v>20</v>
      </c>
      <c r="G55" s="49">
        <v>1450.58</v>
      </c>
      <c r="H55" s="5">
        <v>391670</v>
      </c>
    </row>
    <row r="56" spans="1:8" ht="23.25" customHeight="1" x14ac:dyDescent="0.25">
      <c r="A56" s="25">
        <v>45688</v>
      </c>
      <c r="B56" s="42" t="s">
        <v>102</v>
      </c>
      <c r="C56" s="53" t="s">
        <v>107</v>
      </c>
      <c r="D56" s="5"/>
      <c r="E56" s="28" t="s">
        <v>103</v>
      </c>
      <c r="F56" s="27" t="s">
        <v>20</v>
      </c>
      <c r="G56" s="49">
        <v>1450.58</v>
      </c>
      <c r="H56" s="5">
        <v>391670</v>
      </c>
    </row>
    <row r="57" spans="1:8" ht="23.25" customHeight="1" x14ac:dyDescent="0.25">
      <c r="A57" s="25">
        <v>45688</v>
      </c>
      <c r="B57" s="42" t="s">
        <v>102</v>
      </c>
      <c r="C57" s="53" t="s">
        <v>107</v>
      </c>
      <c r="D57" s="5"/>
      <c r="E57" s="28" t="s">
        <v>103</v>
      </c>
      <c r="F57" s="27" t="s">
        <v>20</v>
      </c>
      <c r="G57" s="49">
        <v>1450.58</v>
      </c>
      <c r="H57" s="5">
        <v>391670</v>
      </c>
    </row>
    <row r="58" spans="1:8" ht="23.25" customHeight="1" x14ac:dyDescent="0.25">
      <c r="A58" s="25">
        <v>45688</v>
      </c>
      <c r="B58" s="42" t="s">
        <v>102</v>
      </c>
      <c r="C58" s="53" t="s">
        <v>107</v>
      </c>
      <c r="D58" s="5"/>
      <c r="E58" s="28" t="s">
        <v>103</v>
      </c>
      <c r="F58" s="27" t="s">
        <v>20</v>
      </c>
      <c r="G58" s="49">
        <v>1450.58</v>
      </c>
      <c r="H58" s="5">
        <v>391670</v>
      </c>
    </row>
    <row r="59" spans="1:8" ht="23.25" customHeight="1" x14ac:dyDescent="0.25">
      <c r="A59" s="25">
        <v>45688</v>
      </c>
      <c r="B59" s="42" t="s">
        <v>102</v>
      </c>
      <c r="C59" s="53" t="s">
        <v>107</v>
      </c>
      <c r="D59" s="5"/>
      <c r="E59" s="28" t="s">
        <v>103</v>
      </c>
      <c r="F59" s="27" t="s">
        <v>20</v>
      </c>
      <c r="G59" s="49">
        <v>1450.58</v>
      </c>
      <c r="H59" s="5">
        <v>391670</v>
      </c>
    </row>
    <row r="60" spans="1:8" ht="23.25" customHeight="1" x14ac:dyDescent="0.25">
      <c r="A60" s="25">
        <v>45688</v>
      </c>
      <c r="B60" s="42" t="s">
        <v>102</v>
      </c>
      <c r="C60" s="53" t="s">
        <v>107</v>
      </c>
      <c r="D60" s="5"/>
      <c r="E60" s="28" t="s">
        <v>103</v>
      </c>
      <c r="F60" s="27" t="s">
        <v>20</v>
      </c>
      <c r="G60" s="49">
        <v>1450.58</v>
      </c>
      <c r="H60" s="5">
        <v>391670</v>
      </c>
    </row>
    <row r="61" spans="1:8" ht="23.25" customHeight="1" x14ac:dyDescent="0.25">
      <c r="A61" s="25">
        <v>45688</v>
      </c>
      <c r="B61" s="42" t="s">
        <v>102</v>
      </c>
      <c r="C61" s="53" t="s">
        <v>107</v>
      </c>
      <c r="D61" s="5"/>
      <c r="E61" s="28" t="s">
        <v>103</v>
      </c>
      <c r="F61" s="27" t="s">
        <v>20</v>
      </c>
      <c r="G61" s="49">
        <v>1450.58</v>
      </c>
      <c r="H61" s="5">
        <v>391670</v>
      </c>
    </row>
    <row r="62" spans="1:8" ht="23.25" customHeight="1" x14ac:dyDescent="0.25">
      <c r="A62" s="25">
        <v>45688</v>
      </c>
      <c r="B62" s="42" t="s">
        <v>102</v>
      </c>
      <c r="C62" s="53" t="s">
        <v>107</v>
      </c>
      <c r="D62" s="5"/>
      <c r="E62" s="28" t="s">
        <v>103</v>
      </c>
      <c r="F62" s="27" t="s">
        <v>20</v>
      </c>
      <c r="G62" s="49">
        <v>1450.58</v>
      </c>
      <c r="H62" s="5">
        <v>391670</v>
      </c>
    </row>
    <row r="63" spans="1:8" ht="23.25" customHeight="1" x14ac:dyDescent="0.25">
      <c r="A63" s="25">
        <v>45707</v>
      </c>
      <c r="B63" s="42" t="s">
        <v>102</v>
      </c>
      <c r="C63" s="53" t="s">
        <v>107</v>
      </c>
      <c r="D63" s="5"/>
      <c r="E63" s="28" t="s">
        <v>103</v>
      </c>
      <c r="F63" s="27" t="s">
        <v>20</v>
      </c>
      <c r="G63" s="49">
        <v>1341.21</v>
      </c>
      <c r="H63" s="5">
        <v>391634</v>
      </c>
    </row>
    <row r="64" spans="1:8" ht="23.25" customHeight="1" x14ac:dyDescent="0.25">
      <c r="A64" s="25">
        <v>45715</v>
      </c>
      <c r="B64" s="52" t="s">
        <v>102</v>
      </c>
      <c r="C64" s="53" t="s">
        <v>107</v>
      </c>
      <c r="D64" s="5"/>
      <c r="E64" s="28" t="s">
        <v>103</v>
      </c>
      <c r="F64" s="27" t="s">
        <v>20</v>
      </c>
      <c r="G64" s="49">
        <v>1341.21</v>
      </c>
      <c r="H64" s="5">
        <v>9235162</v>
      </c>
    </row>
    <row r="65" spans="1:8" ht="18.75" customHeight="1" x14ac:dyDescent="0.25">
      <c r="A65" s="25">
        <v>45702</v>
      </c>
      <c r="B65" s="42" t="s">
        <v>70</v>
      </c>
      <c r="C65" s="5" t="s">
        <v>92</v>
      </c>
      <c r="D65" s="5"/>
      <c r="E65" s="28" t="s">
        <v>93</v>
      </c>
      <c r="F65" s="27" t="s">
        <v>94</v>
      </c>
      <c r="G65" s="49">
        <v>159.9</v>
      </c>
      <c r="H65" s="5">
        <v>30225</v>
      </c>
    </row>
    <row r="66" spans="1:8" ht="24.75" customHeight="1" x14ac:dyDescent="0.25">
      <c r="A66" s="37"/>
      <c r="B66" s="30"/>
      <c r="C66" s="31"/>
      <c r="D66" s="31"/>
      <c r="E66" s="32"/>
      <c r="F66" s="32"/>
      <c r="G66" s="46">
        <f>SUM(G41:G65)</f>
        <v>86722.33000000006</v>
      </c>
      <c r="H66" s="5"/>
    </row>
    <row r="68" spans="1:8" ht="15" x14ac:dyDescent="0.25">
      <c r="G68" s="56"/>
    </row>
    <row r="69" spans="1:8" x14ac:dyDescent="0.25">
      <c r="F69" s="89"/>
      <c r="G69" s="89"/>
    </row>
    <row r="70" spans="1:8" x14ac:dyDescent="0.25">
      <c r="F70" s="89"/>
      <c r="G70" s="89"/>
    </row>
  </sheetData>
  <autoFilter ref="A8:H8" xr:uid="{6FA2359B-22A2-4066-AD96-15F348A26127}"/>
  <mergeCells count="9">
    <mergeCell ref="F70:G70"/>
    <mergeCell ref="A4:H4"/>
    <mergeCell ref="A5:G5"/>
    <mergeCell ref="A6:H6"/>
    <mergeCell ref="A1:G1"/>
    <mergeCell ref="A2:G2"/>
    <mergeCell ref="A3:G3"/>
    <mergeCell ref="A7:G7"/>
    <mergeCell ref="F69:G69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fev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2025-03-27T13:18:06Z</cp:lastPrinted>
  <dcterms:created xsi:type="dcterms:W3CDTF">2015-02-24T11:41:13Z</dcterms:created>
  <dcterms:modified xsi:type="dcterms:W3CDTF">2025-05-26T15:46:55Z</dcterms:modified>
</cp:coreProperties>
</file>