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640" documentId="13_ncr:1_{B1A28616-C9B8-47CB-AB68-6E4558F3D392}" xr6:coauthVersionLast="47" xr6:coauthVersionMax="47" xr10:uidLastSave="{622874C1-B6D4-4B2E-9C61-6782F25B0C53}"/>
  <bookViews>
    <workbookView xWindow="-120" yWindow="-120" windowWidth="29040" windowHeight="15720" xr2:uid="{00000000-000D-0000-FFFF-FFFF00000000}"/>
  </bookViews>
  <sheets>
    <sheet name="Anexo 17" sheetId="8" r:id="rId1"/>
    <sheet name="jan" sheetId="12" r:id="rId2"/>
  </sheets>
  <definedNames>
    <definedName name="_xlnm._FilterDatabase" localSheetId="1" hidden="1">jan!$A$8:$H$8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F34" i="8"/>
  <c r="G10" i="12"/>
  <c r="F37" i="8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<sst xmlns="http://schemas.openxmlformats.org/spreadsheetml/2006/main" count="137" uniqueCount="121">
  <si>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</si>
  <si>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</si>
  <si>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</si>
  <si>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</si>
  <si>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</si>
  <si>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</si>
  <si>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</si>
  <si>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</si>
  <si>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</si>
  <si>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</si>
  <si>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</si>
  <si>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</si>
  <si>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</si>
  <si>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</si>
  <si>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</si>
  <si>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</si>
  <si>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</si>
  <si>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</si>
  <si>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</si>
  <si>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</si>
  <si>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</si>
  <si>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</si>
  <si>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</si>
  <si>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</si>
  <si>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</si>
  <si>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</si>
  <si>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</si>
  <si>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</si>
  <si>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</si>
  <si>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</si>
  <si>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</si>
  <si>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</si>
  <si>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</si>
  <si>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</si>
  <si>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</si>
  <si>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</si>
  <si>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</si>
  <si>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</si>
  <si>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</si>
  <si>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</si>
  <si>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</si>
  <si>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</si>
  <si>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</si>
  <si>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</si>
  <si>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</si>
  <si>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</si>
  <si>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</si>
  <si>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</si>
  <si>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</si>
  <si>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</si>
  <si>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</si>
  <si>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</si>
  <si>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</si>
  <si>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</si>
  <si>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</si>
  <si>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</si>
  <si>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</si>
  <si>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</si>
  <si>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</si>
  <si>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</si>
  <si>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</si>
  <si>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</si>
  <si>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</si>
  <si>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</si>
  <si>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</si>
  <si>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</si>
  <si>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</si>
  <si>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</si>
  <si>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</si>
  <si>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</si>
  <si>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</si>
  <si>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</si>
  <si>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</si>
  <si>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</si>
  <si>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</si>
  <si>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</si>
  <si>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</si>
  <si>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</si>
  <si>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</si>
  <si>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</si>
  <si>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</si>
  <si>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</si>
  <si>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</si>
  <si>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</si>
  <si>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</si>
  <si>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</si>
  <si>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</si>
  <si>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</si>
  <si>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</si>
  <si>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</si>
  <si>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</si>
  <si>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</si>
  <si>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</si>
  <si>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</si>
  <si>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</si>
  <si>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</si>
  <si>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</si>
  <si>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</si>
  <si>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</si>
  <si>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</si>
  <si>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</si>
  <si>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</si>
  <si>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</si>
  <si>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</si>
  <si>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</si>
  <si>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</si>
  <si>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</si>
  <si>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</si>
  <si>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</si>
  <si>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</si>
  <si>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</si>
  <si>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</si>
  <si>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</si>
  <si>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</si>
  <si>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</si>
  <si>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</si>
  <si>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</si>
  <si>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</si>
  <si>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</si>
  <si>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03 de fevereiro de 2025.</t>
  </si>
  <si>
    <t>Transf. Bancária nº 9547456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</si>
</sst>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sqref="A1:F11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0" t="s">
        <v>112</v>
      </c>
      <c r="B1" s="60"/>
      <c r="C1" s="60"/>
      <c r="D1" s="60"/>
      <c r="E1" s="60"/>
      <c r="F1" s="60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0" t="s">
        <v>73</v>
      </c>
      <c r="B3" s="60"/>
      <c r="C3" s="60"/>
      <c r="D3" s="60"/>
      <c r="E3" s="60"/>
      <c r="F3" s="60"/>
    </row>
    <row r="4" spans="1:6" x14ac:dyDescent="0.25">
      <c r="A4" s="60" t="s">
        <v>0</v>
      </c>
      <c r="B4" s="60"/>
      <c r="C4" s="60"/>
      <c r="D4" s="60"/>
      <c r="E4" s="60"/>
      <c r="F4" s="60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0" t="s">
        <v>111</v>
      </c>
      <c r="B6" s="60"/>
      <c r="C6" s="60"/>
      <c r="D6" s="60"/>
      <c r="E6" s="60"/>
      <c r="F6" s="60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1" t="s">
        <v>110</v>
      </c>
      <c r="C14" s="61"/>
      <c r="D14" s="61"/>
      <c r="E14" s="61"/>
      <c r="F14" s="61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2" t="s">
        <v>28</v>
      </c>
      <c r="D18" s="63"/>
      <c r="E18" s="59" t="s">
        <v>29</v>
      </c>
      <c r="F18" s="59"/>
    </row>
    <row r="19" spans="1:9" x14ac:dyDescent="0.25">
      <c r="A19" s="5" t="s">
        <v>92</v>
      </c>
      <c r="B19" s="49">
        <v>43844</v>
      </c>
      <c r="C19" s="52" t="s">
        <v>93</v>
      </c>
      <c r="D19" s="52"/>
      <c r="E19" s="53">
        <v>3710326.08</v>
      </c>
      <c r="F19" s="53"/>
      <c r="I19" s="21"/>
    </row>
    <row r="20" spans="1:9" x14ac:dyDescent="0.25">
      <c r="A20" s="12" t="s">
        <v>94</v>
      </c>
      <c r="B20" s="49">
        <v>43915</v>
      </c>
      <c r="C20" s="51" t="s">
        <v>95</v>
      </c>
      <c r="D20" s="52"/>
      <c r="E20" s="53">
        <v>211280</v>
      </c>
      <c r="F20" s="53"/>
      <c r="I20" s="20"/>
    </row>
    <row r="21" spans="1:9" x14ac:dyDescent="0.25">
      <c r="A21" s="12" t="s">
        <v>96</v>
      </c>
      <c r="B21" s="49">
        <v>44209</v>
      </c>
      <c r="C21" s="51" t="s">
        <v>97</v>
      </c>
      <c r="D21" s="52"/>
      <c r="E21" s="53">
        <v>3834753.12</v>
      </c>
      <c r="F21" s="53"/>
      <c r="I21" s="20"/>
    </row>
    <row r="22" spans="1:9" x14ac:dyDescent="0.25">
      <c r="A22" s="12" t="s">
        <v>98</v>
      </c>
      <c r="B22" s="49">
        <v>44264</v>
      </c>
      <c r="C22" s="51" t="s">
        <v>97</v>
      </c>
      <c r="D22" s="52"/>
      <c r="E22" s="53">
        <v>99900</v>
      </c>
      <c r="F22" s="53"/>
      <c r="I22" s="20"/>
    </row>
    <row r="23" spans="1:9" x14ac:dyDescent="0.25">
      <c r="A23" s="12" t="s">
        <v>99</v>
      </c>
      <c r="B23" s="49">
        <v>44349</v>
      </c>
      <c r="C23" s="51" t="s">
        <v>97</v>
      </c>
      <c r="D23" s="52"/>
      <c r="E23" s="53">
        <v>198498.3</v>
      </c>
      <c r="F23" s="53"/>
      <c r="I23" s="20"/>
    </row>
    <row r="24" spans="1:9" x14ac:dyDescent="0.25">
      <c r="A24" s="12" t="s">
        <v>100</v>
      </c>
      <c r="B24" s="49">
        <v>44438</v>
      </c>
      <c r="C24" s="51" t="s">
        <v>97</v>
      </c>
      <c r="D24" s="52"/>
      <c r="E24" s="53">
        <v>220000</v>
      </c>
      <c r="F24" s="53"/>
      <c r="I24" s="20"/>
    </row>
    <row r="25" spans="1:9" x14ac:dyDescent="0.25">
      <c r="A25" s="12" t="s">
        <v>101</v>
      </c>
      <c r="B25" s="49">
        <v>44473</v>
      </c>
      <c r="C25" s="51" t="s">
        <v>97</v>
      </c>
      <c r="D25" s="52"/>
      <c r="E25" s="53">
        <v>57449.22</v>
      </c>
      <c r="F25" s="53"/>
      <c r="I25" s="20"/>
    </row>
    <row r="26" spans="1:9" x14ac:dyDescent="0.25">
      <c r="A26" s="12" t="s">
        <v>102</v>
      </c>
      <c r="B26" s="49">
        <v>44571</v>
      </c>
      <c r="C26" s="51" t="s">
        <v>103</v>
      </c>
      <c r="D26" s="52"/>
      <c r="E26" s="53">
        <v>4244903.6399999997</v>
      </c>
      <c r="F26" s="53"/>
      <c r="I26" s="20"/>
    </row>
    <row r="27" spans="1:9" x14ac:dyDescent="0.25">
      <c r="A27" s="12" t="s">
        <v>104</v>
      </c>
      <c r="B27" s="49">
        <v>44649</v>
      </c>
      <c r="C27" s="51" t="s">
        <v>103</v>
      </c>
      <c r="D27" s="52"/>
      <c r="E27" s="54">
        <v>400000</v>
      </c>
      <c r="F27" s="54"/>
      <c r="I27" s="20"/>
    </row>
    <row r="28" spans="1:9" x14ac:dyDescent="0.25">
      <c r="A28" s="12" t="s">
        <v>105</v>
      </c>
      <c r="B28" s="49">
        <v>44832</v>
      </c>
      <c r="C28" s="51" t="s">
        <v>103</v>
      </c>
      <c r="D28" s="52"/>
      <c r="E28" s="54">
        <v>100000</v>
      </c>
      <c r="F28" s="54"/>
      <c r="I28" s="20"/>
    </row>
    <row r="29" spans="1:9" x14ac:dyDescent="0.25">
      <c r="A29" s="12" t="s">
        <v>106</v>
      </c>
      <c r="B29" s="49">
        <v>44939</v>
      </c>
      <c r="C29" s="51" t="s">
        <v>107</v>
      </c>
      <c r="D29" s="52"/>
      <c r="E29" s="57">
        <v>4963646.5199999996</v>
      </c>
      <c r="F29" s="58"/>
      <c r="I29" s="20"/>
    </row>
    <row r="30" spans="1:9" x14ac:dyDescent="0.25">
      <c r="A30" s="12" t="s">
        <v>108</v>
      </c>
      <c r="B30" s="49">
        <v>45145</v>
      </c>
      <c r="C30" s="51" t="s">
        <v>107</v>
      </c>
      <c r="D30" s="52"/>
      <c r="E30" s="57">
        <v>479933.96</v>
      </c>
      <c r="F30" s="58"/>
      <c r="I30" s="20"/>
    </row>
    <row r="31" spans="1:9" x14ac:dyDescent="0.25">
      <c r="A31" s="12" t="s">
        <v>109</v>
      </c>
      <c r="B31" s="50">
        <v>45289</v>
      </c>
      <c r="C31" s="51" t="s">
        <v>107</v>
      </c>
      <c r="D31" s="52"/>
      <c r="E31" s="55"/>
      <c r="F31" s="56"/>
      <c r="I31" s="20"/>
    </row>
    <row r="32" spans="1:9" x14ac:dyDescent="0.25">
      <c r="A32" s="59" t="s">
        <v>70</v>
      </c>
      <c r="B32" s="59"/>
      <c r="C32" s="59"/>
      <c r="D32" s="59"/>
      <c r="E32" s="59"/>
      <c r="F32" s="59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4" t="s">
        <v>33</v>
      </c>
      <c r="E33" s="64"/>
      <c r="F33" s="18" t="s">
        <v>5</v>
      </c>
    </row>
    <row r="34" spans="1:11" ht="27" customHeight="1" x14ac:dyDescent="0.25">
      <c r="A34" s="45">
        <v>45685</v>
      </c>
      <c r="B34" s="35">
        <v>8703.48</v>
      </c>
      <c r="C34" s="45">
        <v>45685</v>
      </c>
      <c r="D34" s="65" t="s">
        <v>120</v>
      </c>
      <c r="E34" s="65"/>
      <c r="F34" s="35">
        <f>95484.65-86781.17</f>
        <v>8703.4799999999959</v>
      </c>
      <c r="J34" s="20"/>
    </row>
    <row r="35" spans="1:11" ht="27" customHeight="1" x14ac:dyDescent="0.25">
      <c r="A35" s="45"/>
      <c r="B35" s="35"/>
      <c r="C35" s="45"/>
      <c r="D35" s="65"/>
      <c r="E35" s="65"/>
      <c r="F35" s="35"/>
      <c r="J35" s="20"/>
    </row>
    <row r="36" spans="1:11" x14ac:dyDescent="0.25">
      <c r="A36" s="68" t="s">
        <v>71</v>
      </c>
      <c r="B36" s="68"/>
      <c r="C36" s="68"/>
      <c r="D36" s="68"/>
      <c r="E36" s="68"/>
      <c r="F36" s="35">
        <v>15892.61</v>
      </c>
      <c r="J36" s="20"/>
      <c r="K36" s="20"/>
    </row>
    <row r="37" spans="1:11" x14ac:dyDescent="0.25">
      <c r="A37" s="68" t="s">
        <v>34</v>
      </c>
      <c r="B37" s="68"/>
      <c r="C37" s="68"/>
      <c r="D37" s="68"/>
      <c r="E37" s="68"/>
      <c r="F37" s="8">
        <f>SUM(F34:F35)</f>
        <v>8703.4799999999959</v>
      </c>
      <c r="J37" s="20"/>
      <c r="K37" s="20"/>
    </row>
    <row r="38" spans="1:11" x14ac:dyDescent="0.25">
      <c r="A38" s="68" t="s">
        <v>35</v>
      </c>
      <c r="B38" s="68"/>
      <c r="C38" s="68"/>
      <c r="D38" s="68"/>
      <c r="E38" s="68"/>
      <c r="F38" s="35">
        <f>0.47+85.83</f>
        <v>86.3</v>
      </c>
      <c r="H38" s="41" t="s">
        <v>86</v>
      </c>
      <c r="J38" s="20"/>
      <c r="K38" s="20"/>
    </row>
    <row r="39" spans="1:11" x14ac:dyDescent="0.25">
      <c r="A39" s="68" t="s">
        <v>36</v>
      </c>
      <c r="B39" s="68"/>
      <c r="C39" s="68"/>
      <c r="D39" s="68"/>
      <c r="E39" s="68"/>
      <c r="F39" s="8">
        <v>0</v>
      </c>
      <c r="J39" s="20"/>
      <c r="K39" s="20"/>
    </row>
    <row r="40" spans="1:11" x14ac:dyDescent="0.25">
      <c r="A40" s="68" t="s">
        <v>37</v>
      </c>
      <c r="B40" s="68"/>
      <c r="C40" s="68"/>
      <c r="D40" s="68"/>
      <c r="E40" s="68"/>
      <c r="F40" s="8">
        <f>F36+F37+F38+F39</f>
        <v>24682.389999999996</v>
      </c>
      <c r="J40" s="20"/>
      <c r="K40" s="20"/>
    </row>
    <row r="41" spans="1:11" x14ac:dyDescent="0.25">
      <c r="A41" s="68" t="s">
        <v>72</v>
      </c>
      <c r="B41" s="68"/>
      <c r="C41" s="68"/>
      <c r="D41" s="68"/>
      <c r="E41" s="68"/>
      <c r="F41" s="8">
        <v>0</v>
      </c>
      <c r="K41" s="20"/>
    </row>
    <row r="42" spans="1:11" x14ac:dyDescent="0.25">
      <c r="A42" s="68" t="s">
        <v>38</v>
      </c>
      <c r="B42" s="68"/>
      <c r="C42" s="68"/>
      <c r="D42" s="68"/>
      <c r="E42" s="68"/>
      <c r="F42" s="7">
        <f>F40+F41</f>
        <v>24682.389999999996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0" t="s">
        <v>112</v>
      </c>
      <c r="B53" s="60"/>
      <c r="C53" s="60"/>
      <c r="D53" s="60"/>
      <c r="E53" s="60"/>
      <c r="F53" s="60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0" t="s">
        <v>73</v>
      </c>
      <c r="B55" s="60"/>
      <c r="C55" s="60"/>
      <c r="D55" s="60"/>
      <c r="E55" s="60"/>
      <c r="F55" s="60"/>
    </row>
    <row r="56" spans="1:11" ht="16.5" customHeight="1" x14ac:dyDescent="0.25">
      <c r="A56" s="60" t="s">
        <v>0</v>
      </c>
      <c r="B56" s="60"/>
      <c r="C56" s="60"/>
      <c r="D56" s="60"/>
      <c r="E56" s="60"/>
      <c r="F56" s="60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0" t="s">
        <v>111</v>
      </c>
      <c r="B58" s="60"/>
      <c r="C58" s="60"/>
      <c r="D58" s="60"/>
      <c r="E58" s="60"/>
      <c r="F58" s="60"/>
    </row>
    <row r="59" spans="1:11" ht="13.5" customHeight="1" x14ac:dyDescent="0.25"/>
    <row r="60" spans="1:11" ht="38.25" customHeight="1" x14ac:dyDescent="0.25">
      <c r="A60" s="66" t="s">
        <v>118</v>
      </c>
      <c r="B60" s="66"/>
      <c r="C60" s="66"/>
      <c r="D60" s="66"/>
      <c r="E60" s="66"/>
      <c r="F60" s="66"/>
    </row>
    <row r="61" spans="1:11" ht="9.75" customHeight="1" x14ac:dyDescent="0.25"/>
    <row r="62" spans="1:11" ht="15.75" customHeight="1" x14ac:dyDescent="0.25">
      <c r="A62" s="69" t="s">
        <v>75</v>
      </c>
      <c r="B62" s="69"/>
      <c r="C62" s="69"/>
      <c r="D62" s="69"/>
      <c r="E62" s="69"/>
      <c r="F62" s="69"/>
    </row>
    <row r="63" spans="1:11" ht="12" customHeight="1" x14ac:dyDescent="0.25">
      <c r="A63" s="67" t="s">
        <v>41</v>
      </c>
      <c r="B63" s="67"/>
      <c r="C63" s="67"/>
      <c r="D63" s="67"/>
      <c r="E63" s="67"/>
      <c r="F63" s="67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159.9</v>
      </c>
      <c r="C79" s="39">
        <v>0</v>
      </c>
      <c r="D79" s="39">
        <v>159.9</v>
      </c>
      <c r="E79" s="39">
        <f t="shared" si="0"/>
        <v>159.9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159.9</v>
      </c>
      <c r="C81" s="24">
        <f>SUM(C65:C80)</f>
        <v>0</v>
      </c>
      <c r="D81" s="24">
        <f>SUM(D65:D80)</f>
        <v>159.9</v>
      </c>
      <c r="E81" s="24">
        <f t="shared" si="0"/>
        <v>159.9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1" t="s">
        <v>58</v>
      </c>
      <c r="B86" s="71"/>
      <c r="C86" s="71"/>
      <c r="D86" s="71"/>
      <c r="E86" s="71"/>
      <c r="F86" s="71"/>
    </row>
    <row r="87" spans="1:9" ht="44.25" customHeight="1" x14ac:dyDescent="0.25">
      <c r="A87" s="72" t="s">
        <v>69</v>
      </c>
      <c r="B87" s="72"/>
      <c r="C87" s="72"/>
      <c r="D87" s="72"/>
      <c r="E87" s="72"/>
      <c r="F87" s="72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0" t="s">
        <v>113</v>
      </c>
      <c r="B93" s="60"/>
      <c r="C93" s="60"/>
      <c r="D93" s="60"/>
      <c r="E93" s="60"/>
      <c r="F93" s="60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0" t="s">
        <v>73</v>
      </c>
      <c r="B95" s="60"/>
      <c r="C95" s="60"/>
      <c r="D95" s="60"/>
      <c r="E95" s="60"/>
      <c r="F95" s="60"/>
    </row>
    <row r="96" spans="1:9" ht="20.100000000000001" customHeight="1" x14ac:dyDescent="0.25">
      <c r="A96" s="60" t="s">
        <v>0</v>
      </c>
      <c r="B96" s="60"/>
      <c r="C96" s="60"/>
      <c r="D96" s="60"/>
      <c r="E96" s="60"/>
      <c r="F96" s="60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0" t="s">
        <v>111</v>
      </c>
      <c r="B98" s="60"/>
      <c r="C98" s="60"/>
      <c r="D98" s="60"/>
      <c r="E98" s="60"/>
      <c r="F98" s="60"/>
    </row>
    <row r="101" spans="1:10" ht="20.100000000000001" customHeight="1" x14ac:dyDescent="0.25">
      <c r="A101" s="76" t="s">
        <v>60</v>
      </c>
      <c r="B101" s="77"/>
      <c r="C101" s="77"/>
      <c r="D101" s="77"/>
      <c r="E101" s="78"/>
      <c r="F101" s="19"/>
    </row>
    <row r="102" spans="1:10" ht="20.100000000000001" customHeight="1" x14ac:dyDescent="0.25">
      <c r="A102" s="73" t="s">
        <v>61</v>
      </c>
      <c r="B102" s="74"/>
      <c r="C102" s="74"/>
      <c r="D102" s="74"/>
      <c r="E102" s="75"/>
      <c r="F102" s="10">
        <f>F42</f>
        <v>24682.389999999996</v>
      </c>
    </row>
    <row r="103" spans="1:10" ht="20.100000000000001" customHeight="1" x14ac:dyDescent="0.25">
      <c r="A103" s="73" t="s">
        <v>62</v>
      </c>
      <c r="B103" s="74"/>
      <c r="C103" s="74"/>
      <c r="D103" s="74"/>
      <c r="E103" s="75"/>
      <c r="F103" s="10">
        <f>C81+D81</f>
        <v>159.9</v>
      </c>
    </row>
    <row r="104" spans="1:10" ht="20.100000000000001" customHeight="1" x14ac:dyDescent="0.25">
      <c r="A104" s="73" t="s">
        <v>63</v>
      </c>
      <c r="B104" s="74"/>
      <c r="C104" s="74"/>
      <c r="D104" s="74"/>
      <c r="E104" s="75"/>
      <c r="F104" s="10">
        <f>F40-(F103-F41)</f>
        <v>24522.489999999994</v>
      </c>
      <c r="I104" s="20"/>
    </row>
    <row r="105" spans="1:10" ht="20.100000000000001" customHeight="1" x14ac:dyDescent="0.25">
      <c r="A105" s="73" t="s">
        <v>64</v>
      </c>
      <c r="B105" s="74"/>
      <c r="C105" s="74"/>
      <c r="D105" s="74"/>
      <c r="E105" s="75"/>
      <c r="F105" s="10">
        <v>0</v>
      </c>
      <c r="I105" s="20"/>
      <c r="J105" s="33"/>
    </row>
    <row r="106" spans="1:10" ht="20.100000000000001" customHeight="1" x14ac:dyDescent="0.25">
      <c r="A106" s="73" t="s">
        <v>74</v>
      </c>
      <c r="B106" s="74"/>
      <c r="C106" s="74"/>
      <c r="D106" s="74"/>
      <c r="E106" s="75"/>
      <c r="F106" s="10">
        <f>F104-F105</f>
        <v>24522.489999999994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0" t="s">
        <v>85</v>
      </c>
      <c r="B109" s="70"/>
      <c r="C109" s="70"/>
      <c r="D109" s="70"/>
      <c r="E109" s="70"/>
      <c r="F109" s="70"/>
      <c r="I109" s="21"/>
    </row>
    <row r="110" spans="1:10" ht="30" customHeight="1" x14ac:dyDescent="0.25">
      <c r="A110" s="70"/>
      <c r="B110" s="70"/>
      <c r="C110" s="70"/>
      <c r="D110" s="70"/>
      <c r="E110" s="70"/>
      <c r="F110" s="70"/>
    </row>
    <row r="111" spans="1:10" x14ac:dyDescent="0.25">
      <c r="I111" s="21"/>
      <c r="J111" s="20"/>
    </row>
    <row r="112" spans="1:10" x14ac:dyDescent="0.25">
      <c r="A112" t="s">
        <v>119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opLeftCell="A8" zoomScaleNormal="100" workbookViewId="0">
      <selection activeCell="A9" sqref="A9:XFD13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9" t="s">
        <v>84</v>
      </c>
      <c r="B1" s="69"/>
      <c r="C1" s="69"/>
      <c r="D1" s="69"/>
      <c r="E1" s="69"/>
      <c r="F1" s="69"/>
      <c r="G1" s="79"/>
      <c r="H1" s="5"/>
    </row>
    <row r="2" spans="1:8" x14ac:dyDescent="0.25">
      <c r="A2" s="69" t="s">
        <v>8</v>
      </c>
      <c r="B2" s="69"/>
      <c r="C2" s="69"/>
      <c r="D2" s="69"/>
      <c r="E2" s="69"/>
      <c r="F2" s="69"/>
      <c r="G2" s="79"/>
      <c r="H2" s="5"/>
    </row>
    <row r="3" spans="1:8" x14ac:dyDescent="0.25">
      <c r="A3" s="69" t="s">
        <v>0</v>
      </c>
      <c r="B3" s="69"/>
      <c r="C3" s="69"/>
      <c r="D3" s="69"/>
      <c r="E3" s="69"/>
      <c r="F3" s="69"/>
      <c r="G3" s="79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45672</v>
      </c>
      <c r="B9" s="47" t="s">
        <v>114</v>
      </c>
      <c r="C9" s="5" t="s">
        <v>115</v>
      </c>
      <c r="D9" s="5"/>
      <c r="E9" s="27" t="s">
        <v>116</v>
      </c>
      <c r="F9" s="27" t="s">
        <v>117</v>
      </c>
      <c r="G9" s="46">
        <v>159.9</v>
      </c>
      <c r="H9" s="5">
        <v>20125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159.9</v>
      </c>
      <c r="H10" s="5"/>
    </row>
  </sheetData>
  <autoFilter ref="A8:H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2025-02-18T19:40:04Z</cp:lastPrinted>
  <dcterms:created xsi:type="dcterms:W3CDTF">2015-02-24T11:41:13Z</dcterms:created>
  <dcterms:modified xsi:type="dcterms:W3CDTF">2025-05-29T16:20:15Z</dcterms:modified>
</cp:coreProperties>
</file>