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MAC/"/>
    </mc:Choice>
  </mc:AlternateContent>
  <xr:revisionPtr revIDLastSave="8956" documentId="13_ncr:1_{E9A66F7B-36CA-4382-BBF4-619CA62D7CBC}" xr6:coauthVersionLast="47" xr6:coauthVersionMax="47" xr10:uidLastSave="{D2FAA131-D7D7-4C55-A63C-2E43FDC15925}"/>
  <bookViews>
    <workbookView xWindow="-120" yWindow="-120" windowWidth="29040" windowHeight="15720" xr2:uid="{00000000-000D-0000-FFFF-FFFF00000000}"/>
  </bookViews>
  <sheets>
    <sheet name="1" sheetId="1" r:id="rId1"/>
    <sheet name="Plan1" sheetId="4" r:id="rId2"/>
    <sheet name="Planilha1" sheetId="5" r:id="rId3"/>
  </sheets>
  <definedNames>
    <definedName name="_xlnm._FilterDatabase" localSheetId="1" hidden="1">Plan1!$A$1:$H$68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4" l="1"/>
  <c r="G67" i="4" s="1"/>
  <c r="E31" i="1" l="1"/>
  <c r="E30" i="1"/>
  <c r="B27" i="1" l="1"/>
  <c r="D20" i="1" l="1"/>
  <c r="E58" i="1" l="1"/>
  <c r="E59" i="1"/>
  <c r="E60" i="1"/>
  <c r="E51" i="1" l="1"/>
  <c r="E52" i="1"/>
  <c r="E53" i="1"/>
  <c r="E54" i="1"/>
  <c r="E55" i="1"/>
  <c r="E56" i="1"/>
  <c r="E57" i="1"/>
  <c r="E61" i="1"/>
  <c r="E62" i="1"/>
  <c r="E63" i="1"/>
  <c r="E64" i="1"/>
  <c r="E65" i="1"/>
  <c r="E50" i="1"/>
  <c r="E66" i="1" l="1"/>
  <c r="D66" i="1" l="1"/>
  <c r="E33" i="1" l="1"/>
  <c r="F66" i="1" l="1"/>
  <c r="C66" i="1"/>
  <c r="B66" i="1"/>
  <c r="F85" i="1" l="1"/>
  <c r="F86" i="1" s="1"/>
  <c r="F88" i="1" s="1"/>
  <c r="E36" i="1" l="1"/>
  <c r="F84" i="1" s="1"/>
</calcChain>
</file>

<file path=xl/sharedStrings.xml><?xml version="1.0" encoding="utf-8"?>
<sst xmlns="http://schemas.openxmlformats.org/spreadsheetml/2006/main" count="397" uniqueCount="248">
  <si>
    <t>DEMONSTRATIVO INTEGRAL DAS RECEITAS E DESPESAS</t>
  </si>
  <si>
    <t>CNPJ:</t>
  </si>
  <si>
    <t>ENDEREÇO E CEP:</t>
  </si>
  <si>
    <t>CPF:</t>
  </si>
  <si>
    <t>EXERCÍCIO:</t>
  </si>
  <si>
    <t>ORIGEM DOS RECURSOS:</t>
  </si>
  <si>
    <t>DOCUMENTO</t>
  </si>
  <si>
    <t>DATA</t>
  </si>
  <si>
    <t>VIGÊNCIA</t>
  </si>
  <si>
    <t>VALOR - R$</t>
  </si>
  <si>
    <t>Termo de Convênio nº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</si>
  <si>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</si>
  <si>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</si>
  <si>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</si>
  <si>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</si>
  <si>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</si>
  <si>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</si>
  <si>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</si>
  <si>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</si>
  <si>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 xml:space="preserve">Municipal 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</si>
  <si>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</si>
  <si>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</si>
  <si>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</si>
  <si>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</si>
  <si>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</si>
  <si>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</si>
  <si>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</si>
  <si>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</si>
  <si>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</si>
  <si>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</si>
  <si>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</si>
  <si>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</si>
  <si>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</si>
  <si>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</si>
  <si>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</si>
  <si>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</si>
  <si>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</si>
  <si>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</si>
  <si>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</si>
  <si>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</si>
  <si>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</si>
  <si>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</si>
  <si>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</si>
  <si>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</si>
  <si>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</si>
  <si>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</si>
  <si>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</si>
  <si>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</si>
  <si>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</si>
  <si>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</si>
  <si>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</si>
  <si>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</si>
  <si>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</si>
  <si>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</si>
  <si>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</si>
  <si>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</si>
  <si>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</si>
  <si>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DATA DO DOCUMENTO</t>
  </si>
  <si>
    <t>ESPECIFICAÇÃO DO DOCUMENTO FISCAL(3)</t>
  </si>
  <si>
    <t>CREDOR</t>
  </si>
  <si>
    <t>NATUREZA DA DESPESA RESUMIDAMENTE</t>
  </si>
  <si>
    <t>VALOR (R$)</t>
  </si>
  <si>
    <t>cheque</t>
  </si>
  <si>
    <t>Recursos humanos(5)</t>
  </si>
  <si>
    <t>12 meses</t>
  </si>
  <si>
    <t>Prefeitura Municipal de Guararema</t>
  </si>
  <si>
    <t>Santa Casa de Misericórdia de Guararema</t>
  </si>
  <si>
    <t>48.517.932/0001-32</t>
  </si>
  <si>
    <t>Praça Dr Botelho Egas, 11 - Centro - Guararema - CEP:08900-000</t>
  </si>
  <si>
    <t>Operacionalização da execução de atividades ambulatoriais e serv. médicos hospitalares</t>
  </si>
  <si>
    <t>DEMONSTRATIVO DOS RECURSOS DISPONÍVEIS NO EXERCÍCIO</t>
  </si>
  <si>
    <t>DEMONSTRATIVO DAS DESPESAS INCORRIDAS NO EXERCÍCIO</t>
  </si>
  <si>
    <t>(M) VALOR AUTORIZADO PARA APLICAÇÃO NO EXERCÍCIO SEGUINTE (K-L)</t>
  </si>
  <si>
    <t>(A) SALDO DO EXERCÍCIO ANTERIOR</t>
  </si>
  <si>
    <t>(4) Verba: Federal, Estadual, Municipal e Recursos Próprios, devendo ser elaborado um anexo para cada fonte de recurso.</t>
  </si>
  <si>
    <t>vale transporte</t>
  </si>
  <si>
    <t>REPASSE AO TERCEIRO SETOR</t>
  </si>
  <si>
    <t>TERMO DE CONVÊNIO</t>
  </si>
  <si>
    <t>ÓRGÃO PÚBLICO CONVENENTE:</t>
  </si>
  <si>
    <t>CONVENIADA:</t>
  </si>
  <si>
    <t>RESPONSÁVEL PELA CONVENIADA:</t>
  </si>
  <si>
    <t>OBJETO:</t>
  </si>
  <si>
    <t>(D) OUTRAS RECEITAS DECORRENTES DA EXECUÇÃO DO AJUSTE (3)</t>
  </si>
  <si>
    <t>(F) RECURSOS PRÓPRIOS DA ENTIDADE BENEFICIÁRIA</t>
  </si>
  <si>
    <t>(3) Receitas com estacionamento, alugueis, entre outras.</t>
  </si>
  <si>
    <t>Material Médico e Hospitalar(*)</t>
  </si>
  <si>
    <t>(9) Quando a diferença entre a Coluna  DESPESAS CONTABILIZADAS NESTE EXERCÍCIO e a Coluna  DESPESAS CONTABILIZADAS NESTE EXERCÍCIO E PAGAS NESTE EXERCÍCIO for decorrente de desconto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</si>
  <si>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TOTAL DE DESPESAS PAGSA NESTE EXERCÍCIO (R$)                                                      J = (H + I)</t>
  </si>
  <si>
    <t>Aditamento nº 05</t>
  </si>
  <si>
    <t xml:space="preserve">vale transporte </t>
  </si>
  <si>
    <t>Via Nova Serviços Eireli</t>
  </si>
  <si>
    <t>Mogi Passes Comércio de Bilhetes Eletrônicos Ltda</t>
  </si>
  <si>
    <t>Termo Aditivo nº 01</t>
  </si>
  <si>
    <t>12/06/2020 a 11/06/2021</t>
  </si>
  <si>
    <t>CNPJ</t>
  </si>
  <si>
    <t>01.178.287/0001-07</t>
  </si>
  <si>
    <t>07.715.946/0001-83</t>
  </si>
  <si>
    <t>Termo de Aditamento nº 02</t>
  </si>
  <si>
    <t>12/06/2021 a 11/06/2022</t>
  </si>
  <si>
    <t>ANEXO 12</t>
  </si>
  <si>
    <t>Banco Bradesco S.A</t>
  </si>
  <si>
    <t>12/06/2022 a 11/06/2023</t>
  </si>
  <si>
    <t>Termo de Aditamento nº 04</t>
  </si>
  <si>
    <t>tarifa</t>
  </si>
  <si>
    <t>Despesas financeiras e bancárias</t>
  </si>
  <si>
    <t>darf</t>
  </si>
  <si>
    <t>Documento de Arrecadação de Receitas Federais</t>
  </si>
  <si>
    <t>boleto</t>
  </si>
  <si>
    <t>fatura</t>
  </si>
  <si>
    <t>locações diversas</t>
  </si>
  <si>
    <t>Utilidade Pública</t>
  </si>
  <si>
    <t>Centro de Integração Empresa Escola CIEE</t>
  </si>
  <si>
    <t>61.600.839/0001-55</t>
  </si>
  <si>
    <t>jovem aprendiz</t>
  </si>
  <si>
    <t xml:space="preserve">Outras Despesas </t>
  </si>
  <si>
    <t>Claro S.A</t>
  </si>
  <si>
    <t>40.432.544/0001-47</t>
  </si>
  <si>
    <t>telefone celular</t>
  </si>
  <si>
    <t>Cedeco Diagnósticos Médicos Ltda</t>
  </si>
  <si>
    <t>54.787.338/0001-64</t>
  </si>
  <si>
    <t>12/06/2023 a 11/06/2024</t>
  </si>
  <si>
    <t>Termo de Aditamento nº 05</t>
  </si>
  <si>
    <t>01.463.474/0002-13</t>
  </si>
  <si>
    <t>Centrho de Haematologia e Hemoterapia de Mogi das Cruzes Ltda</t>
  </si>
  <si>
    <t>serviços de hemoterapia</t>
  </si>
  <si>
    <t>Alexandre Marques</t>
  </si>
  <si>
    <t>284.896.558-47</t>
  </si>
  <si>
    <t>Maria Angeliza M. S Bassila,</t>
  </si>
  <si>
    <t>Tesoureira</t>
  </si>
  <si>
    <t>serviços médico</t>
  </si>
  <si>
    <t>serviços médicos</t>
  </si>
  <si>
    <t>Viação Jacarei Ltda</t>
  </si>
  <si>
    <t>50.479.476/0001-25</t>
  </si>
  <si>
    <t>27.197.986/0001-98</t>
  </si>
  <si>
    <t>locação incubadora</t>
  </si>
  <si>
    <t>Med Ribeirão Service Vendas e Assitencia Tecnica Hopsitalar Ltda</t>
  </si>
  <si>
    <t>IBG Industria Brasileira de Gases Ltda</t>
  </si>
  <si>
    <t>67.423.152/0001-78</t>
  </si>
  <si>
    <t>locação cilindro</t>
  </si>
  <si>
    <t>Telefonica SP</t>
  </si>
  <si>
    <t>02.558.157/0001-62</t>
  </si>
  <si>
    <t>telefone fixo</t>
  </si>
  <si>
    <t>locação equipamento</t>
  </si>
  <si>
    <t>Bem Viver Serviços Técnicos Ltda</t>
  </si>
  <si>
    <t>06.863.003/0001-35</t>
  </si>
  <si>
    <t>gêneros alimentícios</t>
  </si>
  <si>
    <t>Ezequiel Francisco dos Santos</t>
  </si>
  <si>
    <t>14.264.034/0001-06</t>
  </si>
  <si>
    <t>serviço de manutenção predial</t>
  </si>
  <si>
    <t>serviço prestado</t>
  </si>
  <si>
    <t>32.798.703/0001-01</t>
  </si>
  <si>
    <t>manutenção ar comprimido</t>
  </si>
  <si>
    <t>J A A M Teixeira Comércio Ltda</t>
  </si>
  <si>
    <t>RCOM Equipamentos e Serviços para Telecomunicações</t>
  </si>
  <si>
    <t>03.920.323/0001-91</t>
  </si>
  <si>
    <t>manutenção pabx</t>
  </si>
  <si>
    <t>FG  Locação de Equipamentos Ltda</t>
  </si>
  <si>
    <t>49.494.691/0001-16</t>
  </si>
  <si>
    <t>locação de impressoras</t>
  </si>
  <si>
    <t>07.271.413/0003-11</t>
  </si>
  <si>
    <t>locação de equipamento rx</t>
  </si>
  <si>
    <t>Superdatta Tecnologia Ltda</t>
  </si>
  <si>
    <t>14.457.456/0001-90</t>
  </si>
  <si>
    <t xml:space="preserve">locação de equipamento </t>
  </si>
  <si>
    <t>locação de pabx</t>
  </si>
  <si>
    <t>7.302.855/0001-70</t>
  </si>
  <si>
    <t>locação de camas</t>
  </si>
  <si>
    <t>Seemed Representações Ltda</t>
  </si>
  <si>
    <t>Atmosfera Gestão e Higienização de Texteis S.A</t>
  </si>
  <si>
    <t>00.886.257/0002-73</t>
  </si>
  <si>
    <t>locação de enxoval</t>
  </si>
  <si>
    <t>Comaho Comércio de Materiais Hospitalares Ltda</t>
  </si>
  <si>
    <t>54.559.893/0001-39</t>
  </si>
  <si>
    <t>locação de cadioversor</t>
  </si>
  <si>
    <t>18.941.423/0001-71</t>
  </si>
  <si>
    <t>Convênio nº 27/2024</t>
  </si>
  <si>
    <t>60 meses</t>
  </si>
  <si>
    <t>exames</t>
  </si>
  <si>
    <t>08.170.849/0001-15</t>
  </si>
  <si>
    <t>serviço de internet</t>
  </si>
  <si>
    <t>Federação das Santa Casas Fehosp</t>
  </si>
  <si>
    <t>62.655.428/0001-20</t>
  </si>
  <si>
    <t>mensalidade</t>
  </si>
  <si>
    <t>O signatário, na qualidade de representante da Santa Casa de Misericórdia de Guararem vem indicar, na forma abaixo detalhada, as despesas incorridas e pagas no exercício/2025 bem como as despesas a pagar no exercício seguinte.</t>
  </si>
  <si>
    <t>Desktop S.A</t>
  </si>
  <si>
    <t>locação de veículo</t>
  </si>
  <si>
    <t>Classe Locação de Móveis Ltda Me</t>
  </si>
  <si>
    <t>04.188.692/0001-02</t>
  </si>
  <si>
    <t>assessoria jurídica</t>
  </si>
  <si>
    <t>Elisangela do Nascimento Sociedade Individual de Advocacia</t>
  </si>
  <si>
    <t>43.185.468/0001-00</t>
  </si>
  <si>
    <t>Noseap Fisioterapia e Reabilitação Ltda</t>
  </si>
  <si>
    <t>37.556.641/0001-37</t>
  </si>
  <si>
    <t>Laveco Industria e Comércio Ltda</t>
  </si>
  <si>
    <t>22.444.196/0001-46</t>
  </si>
  <si>
    <t>locação de lavatório</t>
  </si>
  <si>
    <t xml:space="preserve">Sindicato das Santas Casa </t>
  </si>
  <si>
    <t>05.488.116/0001-35</t>
  </si>
  <si>
    <t>contrib associativa</t>
  </si>
  <si>
    <t>material de higiene pessoal</t>
  </si>
  <si>
    <t>outros materiais de consumo</t>
  </si>
  <si>
    <t>RDGS Preserve Saude e Segurança do TrabalhoLtda</t>
  </si>
  <si>
    <t>68.295.880/0001-04</t>
  </si>
  <si>
    <t>Inovafrio Refrigeração Ltda</t>
  </si>
  <si>
    <t>36.663.265/0001-17</t>
  </si>
  <si>
    <t>manutenção ar condicionado</t>
  </si>
  <si>
    <t>serviço prestado (parcial)</t>
  </si>
  <si>
    <t>M.H.F Sistemas Ltda Epp</t>
  </si>
  <si>
    <t>04.676.708/0001-18</t>
  </si>
  <si>
    <t>Movida Participações S.A</t>
  </si>
  <si>
    <t>21.314.559/0001-66</t>
  </si>
  <si>
    <t>RECIBO</t>
  </si>
  <si>
    <t>J E Diogo Corretora de Seguros Ltda</t>
  </si>
  <si>
    <t>64.558.570/0001-84</t>
  </si>
  <si>
    <t xml:space="preserve">seguro predial </t>
  </si>
  <si>
    <t>MWT Comércio de Roupas e Estamparia Ltda Me</t>
  </si>
  <si>
    <t>17.918.683/0001-63</t>
  </si>
  <si>
    <t>uniforme (parcial)</t>
  </si>
  <si>
    <t>House Tecnologia da Informação Ltda</t>
  </si>
  <si>
    <t>Nova Era Com Serv Equip Hospitalares</t>
  </si>
  <si>
    <t>Transf. Bancária nº5007371constante do Extrato</t>
  </si>
  <si>
    <t>Guararema, 02 de junho de 2025.</t>
  </si>
  <si>
    <t>rescisão complementar</t>
  </si>
  <si>
    <t>grf</t>
  </si>
  <si>
    <t>Fundo de Garantia por Tempo de Serviço</t>
  </si>
  <si>
    <t>encargos</t>
  </si>
  <si>
    <t>Mercadinho Serv Mago Ltda</t>
  </si>
  <si>
    <t>1.677.196/0001-16</t>
  </si>
  <si>
    <t>01.677.196/0001-16</t>
  </si>
  <si>
    <t>Jonatas Pereira Wirth</t>
  </si>
  <si>
    <t>25.405.984/0001-11</t>
  </si>
  <si>
    <t>Drogarema Drogaria e Perfumaria Ltda</t>
  </si>
  <si>
    <t>12.003055/0001-34</t>
  </si>
  <si>
    <t>Dedrex Tecnologia em Serviços Ltda</t>
  </si>
  <si>
    <t>27.017.199/0001-17</t>
  </si>
  <si>
    <t>serviço prestados</t>
  </si>
  <si>
    <t>Camila Domingos Silva</t>
  </si>
  <si>
    <t>48.891.102/0001-70</t>
  </si>
  <si>
    <t>serviço de remoção</t>
  </si>
  <si>
    <t>Aguia Emergências Ltda</t>
  </si>
  <si>
    <t>27.599.214/0001-82</t>
  </si>
  <si>
    <t>Cipax Medicina Diagn´sotica Ltda</t>
  </si>
  <si>
    <t>50.011.949/0001-65</t>
  </si>
  <si>
    <t>01-052025</t>
  </si>
  <si>
    <t>Kalunga SA</t>
  </si>
  <si>
    <t>43.283.811/0012-02</t>
  </si>
  <si>
    <t>BEBEDOUROS</t>
  </si>
  <si>
    <t>Funcionários da Santa Casa de Misericórdia de Guararema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</si>
</sst>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5.5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3" fillId="0" borderId="0" xfId="0" applyFont="1"/>
    <xf numFmtId="0" fontId="0" fillId="2" borderId="1" xfId="0" applyFill="1" applyBorder="1"/>
    <xf numFmtId="0" fontId="4" fillId="0" borderId="0" xfId="0" applyFont="1"/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14" fontId="3" fillId="0" borderId="1" xfId="0" applyNumberFormat="1" applyFont="1" applyBorder="1"/>
    <xf numFmtId="164" fontId="3" fillId="0" borderId="1" xfId="1" applyFont="1" applyBorder="1"/>
    <xf numFmtId="0" fontId="0" fillId="0" borderId="0" xfId="0" applyAlignment="1">
      <alignment horizontal="left"/>
    </xf>
    <xf numFmtId="0" fontId="7" fillId="0" borderId="6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0" fontId="3" fillId="2" borderId="1" xfId="0" applyFont="1" applyFill="1" applyBorder="1"/>
    <xf numFmtId="164" fontId="9" fillId="0" borderId="1" xfId="1" applyFont="1" applyBorder="1"/>
    <xf numFmtId="164" fontId="9" fillId="0" borderId="1" xfId="0" applyNumberFormat="1" applyFont="1" applyBorder="1"/>
    <xf numFmtId="0" fontId="2" fillId="0" borderId="1" xfId="0" applyFont="1" applyBorder="1"/>
    <xf numFmtId="164" fontId="6" fillId="0" borderId="1" xfId="0" applyNumberFormat="1" applyFont="1" applyBorder="1"/>
    <xf numFmtId="0" fontId="11" fillId="0" borderId="0" xfId="0" applyFont="1"/>
    <xf numFmtId="0" fontId="3" fillId="0" borderId="0" xfId="0" applyFont="1" applyAlignment="1">
      <alignment horizontal="left"/>
    </xf>
    <xf numFmtId="0" fontId="9" fillId="0" borderId="0" xfId="0" applyFont="1"/>
    <xf numFmtId="164" fontId="0" fillId="0" borderId="0" xfId="0" applyNumberFormat="1"/>
    <xf numFmtId="164" fontId="0" fillId="0" borderId="0" xfId="1" applyFont="1"/>
    <xf numFmtId="164" fontId="3" fillId="0" borderId="1" xfId="1" applyFont="1" applyFill="1" applyBorder="1"/>
    <xf numFmtId="0" fontId="9" fillId="0" borderId="1" xfId="0" applyFont="1" applyBorder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164" fontId="12" fillId="0" borderId="1" xfId="1" applyFont="1" applyFill="1" applyBorder="1"/>
    <xf numFmtId="0" fontId="13" fillId="0" borderId="0" xfId="0" applyFont="1"/>
    <xf numFmtId="0" fontId="13" fillId="0" borderId="1" xfId="0" applyFont="1" applyBorder="1"/>
    <xf numFmtId="0" fontId="14" fillId="0" borderId="6" xfId="0" applyFont="1" applyBorder="1" applyAlignment="1">
      <alignment horizontal="center" wrapText="1"/>
    </xf>
    <xf numFmtId="0" fontId="16" fillId="0" borderId="1" xfId="0" applyFont="1" applyBorder="1"/>
    <xf numFmtId="14" fontId="3" fillId="3" borderId="1" xfId="0" applyNumberFormat="1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wrapText="1"/>
    </xf>
    <xf numFmtId="164" fontId="15" fillId="3" borderId="1" xfId="1" applyFont="1" applyFill="1" applyBorder="1"/>
    <xf numFmtId="0" fontId="17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12" fillId="0" borderId="0" xfId="0" applyNumberFormat="1" applyFont="1"/>
    <xf numFmtId="0" fontId="18" fillId="0" borderId="6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2" fillId="0" borderId="1" xfId="0" applyNumberFormat="1" applyFont="1" applyBorder="1"/>
    <xf numFmtId="0" fontId="4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44" fontId="0" fillId="0" borderId="0" xfId="0" applyNumberFormat="1"/>
    <xf numFmtId="44" fontId="13" fillId="0" borderId="0" xfId="0" applyNumberFormat="1" applyFont="1"/>
    <xf numFmtId="44" fontId="3" fillId="0" borderId="0" xfId="0" applyNumberFormat="1" applyFont="1"/>
    <xf numFmtId="3" fontId="3" fillId="0" borderId="1" xfId="0" applyNumberFormat="1" applyFont="1" applyBorder="1" applyAlignment="1">
      <alignment wrapText="1"/>
    </xf>
    <xf numFmtId="0" fontId="17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9" fillId="0" borderId="1" xfId="1" applyNumberFormat="1" applyFont="1" applyFill="1" applyBorder="1" applyAlignment="1" applyProtection="1">
      <alignment horizontal="center" vertical="center"/>
    </xf>
    <xf numFmtId="14" fontId="3" fillId="0" borderId="0" xfId="0" applyNumberFormat="1" applyFont="1"/>
    <xf numFmtId="164" fontId="10" fillId="0" borderId="0" xfId="1" applyFont="1" applyFill="1" applyBorder="1" applyAlignment="1">
      <alignment horizontal="center"/>
    </xf>
    <xf numFmtId="14" fontId="12" fillId="0" borderId="1" xfId="0" applyNumberFormat="1" applyFont="1" applyBorder="1"/>
    <xf numFmtId="0" fontId="16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/>
    <xf numFmtId="0" fontId="3" fillId="0" borderId="1" xfId="0" applyFont="1" applyBorder="1"/>
    <xf numFmtId="0" fontId="12" fillId="3" borderId="1" xfId="0" applyFont="1" applyFill="1" applyBorder="1"/>
    <xf numFmtId="164" fontId="10" fillId="0" borderId="1" xfId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10" fillId="0" borderId="2" xfId="1" applyFont="1" applyFill="1" applyBorder="1" applyAlignment="1">
      <alignment horizontal="center"/>
    </xf>
    <xf numFmtId="164" fontId="10" fillId="0" borderId="4" xfId="1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tabSelected="1" zoomScaleNormal="100" workbookViewId="0">
      <selection activeCell="H23" sqref="H1:H1048576"/>
    </sheetView>
  </sheetViews>
  <sheetFormatPr defaultRowHeight="15" x14ac:dyDescent="0.25"/>
  <cols>
    <col min="1" max="1" width="25.7109375" customWidth="1"/>
    <col min="2" max="2" width="13" customWidth="1"/>
    <col min="3" max="3" width="14.5703125" customWidth="1"/>
    <col min="4" max="5" width="13.140625" customWidth="1"/>
    <col min="6" max="6" width="12.85546875" customWidth="1"/>
    <col min="7" max="7" width="9.140625" customWidth="1"/>
    <col min="8" max="8" width="13.5703125" customWidth="1"/>
    <col min="9" max="9" width="17.42578125" customWidth="1"/>
  </cols>
  <sheetData>
    <row r="1" spans="1:6" x14ac:dyDescent="0.25">
      <c r="A1" s="76" t="s">
        <v>99</v>
      </c>
      <c r="B1" s="76"/>
      <c r="C1" s="76"/>
      <c r="D1" s="76"/>
      <c r="E1" s="76"/>
      <c r="F1" s="76"/>
    </row>
    <row r="2" spans="1:6" x14ac:dyDescent="0.25">
      <c r="A2" s="76" t="s">
        <v>76</v>
      </c>
      <c r="B2" s="76"/>
      <c r="C2" s="76"/>
      <c r="D2" s="76"/>
      <c r="E2" s="76"/>
      <c r="F2" s="76"/>
    </row>
    <row r="3" spans="1:6" x14ac:dyDescent="0.25">
      <c r="A3" s="76" t="s">
        <v>0</v>
      </c>
      <c r="B3" s="76"/>
      <c r="C3" s="76"/>
      <c r="D3" s="76"/>
      <c r="E3" s="76"/>
      <c r="F3" s="76"/>
    </row>
    <row r="4" spans="1:6" x14ac:dyDescent="0.25">
      <c r="A4" s="76" t="s">
        <v>77</v>
      </c>
      <c r="B4" s="76"/>
      <c r="C4" s="76"/>
      <c r="D4" s="76"/>
      <c r="E4" s="76"/>
      <c r="F4" s="7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2" t="s">
        <v>78</v>
      </c>
      <c r="B6" s="80" t="s">
        <v>65</v>
      </c>
      <c r="C6" s="80"/>
      <c r="D6" s="80"/>
      <c r="E6" s="80"/>
      <c r="F6" s="80"/>
    </row>
    <row r="7" spans="1:6" x14ac:dyDescent="0.25">
      <c r="A7" s="12" t="s">
        <v>79</v>
      </c>
      <c r="B7" s="6" t="s">
        <v>66</v>
      </c>
      <c r="C7" s="6"/>
      <c r="D7" s="6"/>
      <c r="E7" s="6"/>
      <c r="F7" s="6"/>
    </row>
    <row r="8" spans="1:6" x14ac:dyDescent="0.25">
      <c r="A8" s="12" t="s">
        <v>1</v>
      </c>
      <c r="B8" s="6" t="s">
        <v>67</v>
      </c>
      <c r="C8" s="6"/>
      <c r="D8" s="6"/>
      <c r="E8" s="6"/>
      <c r="F8" s="6"/>
    </row>
    <row r="9" spans="1:6" x14ac:dyDescent="0.25">
      <c r="A9" s="12" t="s">
        <v>2</v>
      </c>
      <c r="B9" s="6" t="s">
        <v>68</v>
      </c>
      <c r="C9" s="6"/>
      <c r="D9" s="6"/>
      <c r="E9" s="6"/>
      <c r="F9" s="6"/>
    </row>
    <row r="10" spans="1:6" x14ac:dyDescent="0.25">
      <c r="A10" s="12" t="s">
        <v>80</v>
      </c>
      <c r="B10" s="6" t="s">
        <v>125</v>
      </c>
      <c r="C10" s="6"/>
      <c r="D10" s="6"/>
      <c r="E10" s="6"/>
      <c r="F10" s="6"/>
    </row>
    <row r="11" spans="1:6" x14ac:dyDescent="0.25">
      <c r="A11" s="12" t="s">
        <v>3</v>
      </c>
      <c r="B11" s="6" t="s">
        <v>126</v>
      </c>
      <c r="C11" s="6"/>
      <c r="D11" s="6"/>
      <c r="E11" s="6"/>
      <c r="F11" s="6"/>
    </row>
    <row r="12" spans="1:6" ht="27.75" customHeight="1" x14ac:dyDescent="0.25">
      <c r="A12" s="12" t="s">
        <v>81</v>
      </c>
      <c r="B12" s="74" t="s">
        <v>69</v>
      </c>
      <c r="C12" s="74"/>
      <c r="D12" s="74"/>
      <c r="E12" s="74"/>
      <c r="F12" s="25"/>
    </row>
    <row r="13" spans="1:6" x14ac:dyDescent="0.25">
      <c r="A13" s="12" t="s">
        <v>4</v>
      </c>
      <c r="B13" s="26">
        <v>2025</v>
      </c>
      <c r="C13" s="6"/>
      <c r="D13" s="6"/>
      <c r="E13" s="6"/>
      <c r="F13" s="6"/>
    </row>
    <row r="14" spans="1:6" x14ac:dyDescent="0.25">
      <c r="A14" s="12" t="s">
        <v>5</v>
      </c>
      <c r="B14" s="6" t="s">
        <v>19</v>
      </c>
      <c r="C14" s="6"/>
      <c r="D14" s="6"/>
      <c r="E14" s="6"/>
      <c r="F14" s="6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3" t="s">
        <v>6</v>
      </c>
      <c r="B16" s="3" t="s">
        <v>7</v>
      </c>
      <c r="C16" s="3" t="s">
        <v>8</v>
      </c>
      <c r="D16" s="75" t="s">
        <v>9</v>
      </c>
      <c r="E16" s="75"/>
      <c r="F16" s="1"/>
    </row>
    <row r="17" spans="1:11" x14ac:dyDescent="0.25">
      <c r="A17" s="2" t="s">
        <v>88</v>
      </c>
      <c r="B17" s="13">
        <v>43262</v>
      </c>
      <c r="C17" s="44" t="s">
        <v>64</v>
      </c>
      <c r="D17" s="72">
        <v>0</v>
      </c>
      <c r="E17" s="72"/>
      <c r="F17" s="1"/>
    </row>
    <row r="18" spans="1:11" x14ac:dyDescent="0.25">
      <c r="A18" s="2" t="s">
        <v>10</v>
      </c>
      <c r="B18" s="13">
        <v>43628</v>
      </c>
      <c r="C18" s="44" t="s">
        <v>64</v>
      </c>
      <c r="D18" s="72">
        <v>1847197.8</v>
      </c>
      <c r="E18" s="72"/>
      <c r="F18" s="1"/>
    </row>
    <row r="19" spans="1:11" ht="24.75" x14ac:dyDescent="0.25">
      <c r="A19" s="2" t="s">
        <v>92</v>
      </c>
      <c r="B19" s="13">
        <v>43992</v>
      </c>
      <c r="C19" s="46" t="s">
        <v>93</v>
      </c>
      <c r="D19" s="72"/>
      <c r="E19" s="72"/>
      <c r="F19" s="1"/>
    </row>
    <row r="20" spans="1:11" ht="24.75" x14ac:dyDescent="0.25">
      <c r="A20" s="2" t="s">
        <v>97</v>
      </c>
      <c r="B20" s="13">
        <v>44322</v>
      </c>
      <c r="C20" s="46" t="s">
        <v>98</v>
      </c>
      <c r="D20" s="77">
        <f>1847197.8+302169.6</f>
        <v>2149367.4</v>
      </c>
      <c r="E20" s="78"/>
      <c r="F20" s="1"/>
    </row>
    <row r="21" spans="1:11" ht="26.25" customHeight="1" x14ac:dyDescent="0.25">
      <c r="A21" s="2" t="s">
        <v>102</v>
      </c>
      <c r="B21" s="13">
        <v>44722</v>
      </c>
      <c r="C21" s="46" t="s">
        <v>101</v>
      </c>
      <c r="D21" s="72">
        <v>479760</v>
      </c>
      <c r="E21" s="72"/>
      <c r="F21" s="1"/>
    </row>
    <row r="22" spans="1:11" ht="26.25" customHeight="1" x14ac:dyDescent="0.25">
      <c r="A22" s="2" t="s">
        <v>121</v>
      </c>
      <c r="B22" s="13">
        <v>45084</v>
      </c>
      <c r="C22" s="46" t="s">
        <v>120</v>
      </c>
      <c r="D22" s="72">
        <v>1847197.8</v>
      </c>
      <c r="E22" s="72"/>
      <c r="F22" s="1"/>
    </row>
    <row r="23" spans="1:11" ht="26.25" customHeight="1" x14ac:dyDescent="0.25">
      <c r="A23" s="2" t="s">
        <v>175</v>
      </c>
      <c r="B23" s="13">
        <v>45504</v>
      </c>
      <c r="C23" s="46" t="s">
        <v>176</v>
      </c>
      <c r="D23" s="72">
        <v>2782363.2</v>
      </c>
      <c r="E23" s="72"/>
      <c r="F23" s="1"/>
      <c r="H23" s="63"/>
      <c r="I23" s="45"/>
      <c r="J23" s="64"/>
      <c r="K23" s="64"/>
    </row>
    <row r="24" spans="1:11" ht="8.25" customHeight="1" x14ac:dyDescent="0.25">
      <c r="A24" s="1"/>
      <c r="B24" s="1"/>
      <c r="C24" s="1"/>
      <c r="D24" s="1"/>
      <c r="E24" s="1"/>
      <c r="F24" s="1"/>
    </row>
    <row r="25" spans="1:11" ht="18.75" customHeight="1" x14ac:dyDescent="0.25">
      <c r="A25" s="73" t="s">
        <v>70</v>
      </c>
      <c r="B25" s="73"/>
      <c r="C25" s="73"/>
      <c r="D25" s="73"/>
      <c r="E25" s="73"/>
      <c r="F25" s="1"/>
    </row>
    <row r="26" spans="1:11" ht="42.75" customHeight="1" x14ac:dyDescent="0.25">
      <c r="A26" s="4" t="s">
        <v>11</v>
      </c>
      <c r="B26" s="4" t="s">
        <v>12</v>
      </c>
      <c r="C26" s="4" t="s">
        <v>13</v>
      </c>
      <c r="D26" s="4" t="s">
        <v>14</v>
      </c>
      <c r="E26" s="4" t="s">
        <v>15</v>
      </c>
    </row>
    <row r="27" spans="1:11" ht="31.5" customHeight="1" x14ac:dyDescent="0.25">
      <c r="A27" s="65">
        <v>45800</v>
      </c>
      <c r="B27" s="34">
        <f>117636.02+36297.13</f>
        <v>153933.15</v>
      </c>
      <c r="C27" s="65">
        <v>45800</v>
      </c>
      <c r="D27" s="66" t="s">
        <v>220</v>
      </c>
      <c r="E27" s="34">
        <v>153933.32999999999</v>
      </c>
      <c r="G27" s="35"/>
    </row>
    <row r="28" spans="1:11" ht="15.75" customHeight="1" x14ac:dyDescent="0.25">
      <c r="A28" s="36"/>
      <c r="B28" s="67"/>
      <c r="C28" s="65"/>
      <c r="D28" s="68"/>
      <c r="E28" s="34"/>
      <c r="G28" s="35"/>
    </row>
    <row r="29" spans="1:11" ht="18" customHeight="1" x14ac:dyDescent="0.25">
      <c r="A29" s="83" t="s">
        <v>73</v>
      </c>
      <c r="B29" s="83"/>
      <c r="C29" s="83"/>
      <c r="D29" s="36"/>
      <c r="E29" s="69">
        <v>44951.28</v>
      </c>
      <c r="G29" s="35"/>
    </row>
    <row r="30" spans="1:11" ht="18" customHeight="1" x14ac:dyDescent="0.25">
      <c r="A30" s="83" t="s">
        <v>16</v>
      </c>
      <c r="B30" s="83"/>
      <c r="C30" s="83"/>
      <c r="D30" s="36"/>
      <c r="E30" s="34">
        <f>E27+E28</f>
        <v>153933.32999999999</v>
      </c>
    </row>
    <row r="31" spans="1:11" ht="18" customHeight="1" x14ac:dyDescent="0.25">
      <c r="A31" s="83" t="s">
        <v>20</v>
      </c>
      <c r="B31" s="83"/>
      <c r="C31" s="83"/>
      <c r="D31" s="36"/>
      <c r="E31" s="34">
        <f>121.95</f>
        <v>121.95</v>
      </c>
      <c r="G31" s="35"/>
    </row>
    <row r="32" spans="1:11" ht="18" customHeight="1" x14ac:dyDescent="0.25">
      <c r="A32" s="83" t="s">
        <v>82</v>
      </c>
      <c r="B32" s="83"/>
      <c r="C32" s="83"/>
      <c r="D32" s="36"/>
      <c r="E32" s="34">
        <v>0</v>
      </c>
    </row>
    <row r="33" spans="1:8" ht="18" customHeight="1" x14ac:dyDescent="0.25">
      <c r="A33" s="82" t="s">
        <v>17</v>
      </c>
      <c r="B33" s="82"/>
      <c r="C33" s="82"/>
      <c r="D33" s="5"/>
      <c r="E33" s="21">
        <f>E29+E30+E31+E32</f>
        <v>199006.56</v>
      </c>
    </row>
    <row r="34" spans="1:8" ht="18" customHeight="1" x14ac:dyDescent="0.25">
      <c r="A34" s="84"/>
      <c r="B34" s="85"/>
      <c r="C34" s="86"/>
      <c r="D34" s="7"/>
      <c r="E34" s="20"/>
    </row>
    <row r="35" spans="1:8" ht="18" customHeight="1" x14ac:dyDescent="0.25">
      <c r="A35" s="82" t="s">
        <v>83</v>
      </c>
      <c r="B35" s="82"/>
      <c r="C35" s="82"/>
      <c r="D35" s="5"/>
      <c r="E35" s="14">
        <v>0</v>
      </c>
    </row>
    <row r="36" spans="1:8" ht="18" customHeight="1" x14ac:dyDescent="0.25">
      <c r="A36" s="82" t="s">
        <v>18</v>
      </c>
      <c r="B36" s="82"/>
      <c r="C36" s="82"/>
      <c r="D36" s="5"/>
      <c r="E36" s="22">
        <f>E33+E35</f>
        <v>199006.56</v>
      </c>
      <c r="H36" s="28"/>
    </row>
    <row r="37" spans="1:8" ht="10.5" customHeight="1" x14ac:dyDescent="0.25">
      <c r="A37" s="8" t="s">
        <v>21</v>
      </c>
      <c r="B37" s="6"/>
      <c r="C37" s="6"/>
    </row>
    <row r="38" spans="1:8" x14ac:dyDescent="0.25">
      <c r="A38" s="8" t="s">
        <v>22</v>
      </c>
      <c r="B38" s="6"/>
      <c r="C38" s="6"/>
    </row>
    <row r="39" spans="1:8" x14ac:dyDescent="0.25">
      <c r="A39" s="8" t="s">
        <v>84</v>
      </c>
      <c r="B39" s="6"/>
      <c r="C39" s="6"/>
    </row>
    <row r="40" spans="1:8" ht="36.75" customHeight="1" x14ac:dyDescent="0.25">
      <c r="A40" s="81" t="s">
        <v>183</v>
      </c>
      <c r="B40" s="81"/>
      <c r="C40" s="81"/>
      <c r="D40" s="81"/>
      <c r="E40" s="81"/>
      <c r="F40" s="81"/>
    </row>
    <row r="41" spans="1:8" ht="12" customHeight="1" x14ac:dyDescent="0.25">
      <c r="A41" s="45"/>
      <c r="B41" s="45"/>
      <c r="C41" s="45"/>
      <c r="D41" s="45"/>
      <c r="E41" s="45"/>
      <c r="F41" s="45"/>
    </row>
    <row r="42" spans="1:8" x14ac:dyDescent="0.25">
      <c r="A42" s="76" t="s">
        <v>99</v>
      </c>
      <c r="B42" s="76"/>
      <c r="C42" s="76"/>
      <c r="D42" s="76"/>
      <c r="E42" s="76"/>
      <c r="F42" s="76"/>
    </row>
    <row r="43" spans="1:8" x14ac:dyDescent="0.25">
      <c r="A43" s="76" t="s">
        <v>76</v>
      </c>
      <c r="B43" s="76"/>
      <c r="C43" s="76"/>
      <c r="D43" s="76"/>
      <c r="E43" s="76"/>
      <c r="F43" s="76"/>
    </row>
    <row r="44" spans="1:8" x14ac:dyDescent="0.25">
      <c r="A44" s="76" t="s">
        <v>0</v>
      </c>
      <c r="B44" s="76"/>
      <c r="C44" s="76"/>
      <c r="D44" s="76"/>
      <c r="E44" s="76"/>
      <c r="F44" s="76"/>
    </row>
    <row r="45" spans="1:8" x14ac:dyDescent="0.25">
      <c r="A45" s="76" t="s">
        <v>77</v>
      </c>
      <c r="B45" s="76"/>
      <c r="C45" s="76"/>
      <c r="D45" s="76"/>
      <c r="E45" s="76"/>
      <c r="F45" s="76"/>
    </row>
    <row r="46" spans="1:8" ht="5.25" customHeight="1" x14ac:dyDescent="0.25">
      <c r="A46" s="32"/>
      <c r="B46" s="32"/>
      <c r="C46" s="32"/>
      <c r="D46" s="32"/>
      <c r="E46" s="32"/>
      <c r="F46" s="32"/>
    </row>
    <row r="47" spans="1:8" x14ac:dyDescent="0.25">
      <c r="A47" s="87" t="s">
        <v>71</v>
      </c>
      <c r="B47" s="88"/>
      <c r="C47" s="88"/>
      <c r="D47" s="88"/>
      <c r="E47" s="88"/>
      <c r="F47" s="89"/>
    </row>
    <row r="48" spans="1:8" x14ac:dyDescent="0.25">
      <c r="A48" s="90" t="s">
        <v>23</v>
      </c>
      <c r="B48" s="90"/>
      <c r="C48" s="90"/>
      <c r="D48" s="90"/>
      <c r="E48" s="90"/>
      <c r="F48" s="90"/>
    </row>
    <row r="49" spans="1:6" ht="71.25" customHeight="1" x14ac:dyDescent="0.25">
      <c r="A49" s="9" t="s">
        <v>24</v>
      </c>
      <c r="B49" s="9" t="s">
        <v>25</v>
      </c>
      <c r="C49" s="9" t="s">
        <v>26</v>
      </c>
      <c r="D49" s="9" t="s">
        <v>27</v>
      </c>
      <c r="E49" s="9" t="s">
        <v>87</v>
      </c>
      <c r="F49" s="9" t="s">
        <v>28</v>
      </c>
    </row>
    <row r="50" spans="1:6" ht="25.35" customHeight="1" x14ac:dyDescent="0.25">
      <c r="A50" s="2" t="s">
        <v>29</v>
      </c>
      <c r="B50" s="30">
        <v>8395.0300000000007</v>
      </c>
      <c r="C50" s="30">
        <v>0</v>
      </c>
      <c r="D50" s="30">
        <v>8395.0300000000007</v>
      </c>
      <c r="E50" s="14">
        <f>C50+D50</f>
        <v>8395.0300000000007</v>
      </c>
      <c r="F50" s="30">
        <v>0</v>
      </c>
    </row>
    <row r="51" spans="1:6" ht="21.75" customHeight="1" x14ac:dyDescent="0.25">
      <c r="A51" s="2" t="s">
        <v>30</v>
      </c>
      <c r="B51" s="30">
        <v>0</v>
      </c>
      <c r="C51" s="30">
        <v>0</v>
      </c>
      <c r="D51" s="30">
        <v>0</v>
      </c>
      <c r="E51" s="14">
        <f t="shared" ref="E51:E65" si="0">C51+D51</f>
        <v>0</v>
      </c>
      <c r="F51" s="30">
        <v>0</v>
      </c>
    </row>
    <row r="52" spans="1:6" ht="25.35" customHeight="1" x14ac:dyDescent="0.25">
      <c r="A52" s="2" t="s">
        <v>31</v>
      </c>
      <c r="B52" s="30">
        <v>0</v>
      </c>
      <c r="C52" s="30">
        <v>0</v>
      </c>
      <c r="D52" s="30">
        <v>0</v>
      </c>
      <c r="E52" s="14">
        <f t="shared" si="0"/>
        <v>0</v>
      </c>
      <c r="F52" s="30">
        <v>0</v>
      </c>
    </row>
    <row r="53" spans="1:6" ht="25.35" customHeight="1" x14ac:dyDescent="0.25">
      <c r="A53" s="2" t="s">
        <v>85</v>
      </c>
      <c r="B53" s="30">
        <v>0</v>
      </c>
      <c r="C53" s="30">
        <v>0</v>
      </c>
      <c r="D53" s="30">
        <v>0</v>
      </c>
      <c r="E53" s="14">
        <f t="shared" si="0"/>
        <v>0</v>
      </c>
      <c r="F53" s="30">
        <v>0</v>
      </c>
    </row>
    <row r="54" spans="1:6" ht="25.35" customHeight="1" x14ac:dyDescent="0.25">
      <c r="A54" s="2" t="s">
        <v>32</v>
      </c>
      <c r="B54" s="30">
        <v>533.19000000000005</v>
      </c>
      <c r="C54" s="30">
        <v>0</v>
      </c>
      <c r="D54" s="30">
        <v>533.19000000000005</v>
      </c>
      <c r="E54" s="14">
        <f t="shared" si="0"/>
        <v>533.19000000000005</v>
      </c>
      <c r="F54" s="30">
        <v>0</v>
      </c>
    </row>
    <row r="55" spans="1:6" ht="25.35" customHeight="1" x14ac:dyDescent="0.25">
      <c r="A55" s="4" t="s">
        <v>33</v>
      </c>
      <c r="B55" s="30">
        <v>98.08</v>
      </c>
      <c r="C55" s="30">
        <v>0</v>
      </c>
      <c r="D55" s="30">
        <v>98.08</v>
      </c>
      <c r="E55" s="14">
        <f t="shared" si="0"/>
        <v>98.08</v>
      </c>
      <c r="F55" s="30">
        <v>0</v>
      </c>
    </row>
    <row r="56" spans="1:6" ht="25.35" customHeight="1" x14ac:dyDescent="0.25">
      <c r="A56" s="2" t="s">
        <v>49</v>
      </c>
      <c r="B56" s="30">
        <v>1638.36</v>
      </c>
      <c r="C56" s="30">
        <v>0</v>
      </c>
      <c r="D56" s="30">
        <v>1638.36</v>
      </c>
      <c r="E56" s="14">
        <f t="shared" si="0"/>
        <v>1638.36</v>
      </c>
      <c r="F56" s="30">
        <v>0</v>
      </c>
    </row>
    <row r="57" spans="1:6" ht="25.35" customHeight="1" x14ac:dyDescent="0.25">
      <c r="A57" s="4" t="s">
        <v>34</v>
      </c>
      <c r="B57" s="30">
        <v>41218.230000000003</v>
      </c>
      <c r="C57" s="30">
        <v>0</v>
      </c>
      <c r="D57" s="30">
        <v>41218.230000000003</v>
      </c>
      <c r="E57" s="14">
        <f t="shared" si="0"/>
        <v>41218.230000000003</v>
      </c>
      <c r="F57" s="30">
        <v>0</v>
      </c>
    </row>
    <row r="58" spans="1:6" ht="25.35" customHeight="1" x14ac:dyDescent="0.25">
      <c r="A58" s="2" t="s">
        <v>35</v>
      </c>
      <c r="B58" s="30">
        <v>0</v>
      </c>
      <c r="C58" s="30">
        <v>0</v>
      </c>
      <c r="D58" s="30">
        <v>0</v>
      </c>
      <c r="E58" s="14">
        <f t="shared" si="0"/>
        <v>0</v>
      </c>
      <c r="F58" s="30">
        <v>0</v>
      </c>
    </row>
    <row r="59" spans="1:6" ht="25.35" customHeight="1" x14ac:dyDescent="0.25">
      <c r="A59" s="2" t="s">
        <v>43</v>
      </c>
      <c r="B59" s="30">
        <v>63930.93</v>
      </c>
      <c r="C59" s="30">
        <v>0</v>
      </c>
      <c r="D59" s="30">
        <v>63930.93</v>
      </c>
      <c r="E59" s="14">
        <f t="shared" si="0"/>
        <v>63930.93</v>
      </c>
      <c r="F59" s="30">
        <v>0</v>
      </c>
    </row>
    <row r="60" spans="1:6" ht="25.35" customHeight="1" x14ac:dyDescent="0.25">
      <c r="A60" s="2" t="s">
        <v>42</v>
      </c>
      <c r="B60" s="30">
        <v>3394.68</v>
      </c>
      <c r="C60" s="30">
        <v>0</v>
      </c>
      <c r="D60" s="30">
        <v>3394.68</v>
      </c>
      <c r="E60" s="14">
        <f t="shared" si="0"/>
        <v>3394.68</v>
      </c>
      <c r="F60" s="30">
        <v>0</v>
      </c>
    </row>
    <row r="61" spans="1:6" ht="25.35" customHeight="1" x14ac:dyDescent="0.25">
      <c r="A61" s="2" t="s">
        <v>41</v>
      </c>
      <c r="B61" s="30">
        <v>0</v>
      </c>
      <c r="C61" s="30">
        <v>0</v>
      </c>
      <c r="D61" s="30">
        <v>0</v>
      </c>
      <c r="E61" s="14">
        <f t="shared" si="0"/>
        <v>0</v>
      </c>
      <c r="F61" s="30">
        <v>0</v>
      </c>
    </row>
    <row r="62" spans="1:6" ht="25.35" customHeight="1" x14ac:dyDescent="0.25">
      <c r="A62" s="4" t="s">
        <v>36</v>
      </c>
      <c r="B62" s="30">
        <v>0</v>
      </c>
      <c r="C62" s="30">
        <v>0</v>
      </c>
      <c r="D62" s="30">
        <v>0</v>
      </c>
      <c r="E62" s="14">
        <f t="shared" si="0"/>
        <v>0</v>
      </c>
      <c r="F62" s="30">
        <v>0</v>
      </c>
    </row>
    <row r="63" spans="1:6" ht="25.35" customHeight="1" x14ac:dyDescent="0.25">
      <c r="A63" s="2" t="s">
        <v>37</v>
      </c>
      <c r="B63" s="30">
        <v>0</v>
      </c>
      <c r="C63" s="30">
        <v>0</v>
      </c>
      <c r="D63" s="30">
        <v>0</v>
      </c>
      <c r="E63" s="14">
        <f t="shared" si="0"/>
        <v>0</v>
      </c>
      <c r="F63" s="30">
        <v>0</v>
      </c>
    </row>
    <row r="64" spans="1:6" ht="25.35" customHeight="1" x14ac:dyDescent="0.25">
      <c r="A64" s="4" t="s">
        <v>38</v>
      </c>
      <c r="B64" s="30">
        <v>171.7</v>
      </c>
      <c r="C64" s="30">
        <v>0</v>
      </c>
      <c r="D64" s="30">
        <v>171.7</v>
      </c>
      <c r="E64" s="14">
        <f t="shared" si="0"/>
        <v>171.7</v>
      </c>
      <c r="F64" s="30">
        <v>0</v>
      </c>
    </row>
    <row r="65" spans="1:9" ht="25.35" customHeight="1" x14ac:dyDescent="0.25">
      <c r="A65" s="2" t="s">
        <v>39</v>
      </c>
      <c r="B65" s="30">
        <v>12931.77</v>
      </c>
      <c r="C65" s="30">
        <v>0</v>
      </c>
      <c r="D65" s="30">
        <v>12931.77</v>
      </c>
      <c r="E65" s="14">
        <f t="shared" si="0"/>
        <v>12931.77</v>
      </c>
      <c r="F65" s="30">
        <v>0</v>
      </c>
    </row>
    <row r="66" spans="1:9" ht="25.35" customHeight="1" x14ac:dyDescent="0.25">
      <c r="A66" s="23" t="s">
        <v>40</v>
      </c>
      <c r="B66" s="22">
        <f t="shared" ref="B66:F66" si="1">SUM(B50:B65)</f>
        <v>132311.97</v>
      </c>
      <c r="C66" s="22">
        <f t="shared" si="1"/>
        <v>0</v>
      </c>
      <c r="D66" s="50">
        <f>SUM(D50:D65)</f>
        <v>132311.97</v>
      </c>
      <c r="E66" s="50">
        <f>SUM(E50:E65)</f>
        <v>132311.97</v>
      </c>
      <c r="F66" s="24">
        <f t="shared" si="1"/>
        <v>0</v>
      </c>
      <c r="H66" s="56"/>
      <c r="I66" s="56"/>
    </row>
    <row r="67" spans="1:9" x14ac:dyDescent="0.25">
      <c r="A67" s="10" t="s">
        <v>74</v>
      </c>
      <c r="H67" s="28"/>
    </row>
    <row r="68" spans="1:9" x14ac:dyDescent="0.25">
      <c r="A68" s="11" t="s">
        <v>44</v>
      </c>
      <c r="B68" s="11"/>
      <c r="C68" s="11"/>
      <c r="D68" s="11"/>
      <c r="E68" s="11"/>
      <c r="F68" s="11"/>
    </row>
    <row r="69" spans="1:9" x14ac:dyDescent="0.25">
      <c r="A69" s="11" t="s">
        <v>45</v>
      </c>
      <c r="B69" s="11"/>
      <c r="C69" s="11"/>
      <c r="D69" s="11"/>
      <c r="E69" s="11"/>
      <c r="F69" s="11"/>
    </row>
    <row r="70" spans="1:9" x14ac:dyDescent="0.25">
      <c r="A70" s="11" t="s">
        <v>46</v>
      </c>
      <c r="B70" s="11"/>
      <c r="C70" s="11"/>
      <c r="D70" s="11"/>
      <c r="E70" s="11"/>
      <c r="F70" s="11"/>
    </row>
    <row r="71" spans="1:9" ht="24" customHeight="1" x14ac:dyDescent="0.25">
      <c r="A71" s="79" t="s">
        <v>47</v>
      </c>
      <c r="B71" s="79"/>
      <c r="C71" s="79"/>
      <c r="D71" s="79"/>
      <c r="E71" s="79"/>
      <c r="F71" s="79"/>
    </row>
    <row r="72" spans="1:9" s="18" customFormat="1" ht="56.25" customHeight="1" x14ac:dyDescent="0.25">
      <c r="A72" s="79" t="s">
        <v>86</v>
      </c>
      <c r="B72" s="79"/>
      <c r="C72" s="79"/>
      <c r="D72" s="79"/>
      <c r="E72" s="79"/>
      <c r="F72" s="79"/>
    </row>
    <row r="73" spans="1:9" x14ac:dyDescent="0.25">
      <c r="A73" s="11" t="s">
        <v>48</v>
      </c>
      <c r="B73" s="11"/>
      <c r="C73" s="11"/>
      <c r="D73" s="11"/>
      <c r="E73" s="11"/>
      <c r="F73" s="11"/>
    </row>
    <row r="78" spans="1:9" x14ac:dyDescent="0.25">
      <c r="A78" s="76" t="s">
        <v>99</v>
      </c>
      <c r="B78" s="76"/>
      <c r="C78" s="76"/>
      <c r="D78" s="76"/>
      <c r="E78" s="76"/>
      <c r="F78" s="76"/>
    </row>
    <row r="79" spans="1:9" x14ac:dyDescent="0.25">
      <c r="A79" s="76" t="s">
        <v>76</v>
      </c>
      <c r="B79" s="76"/>
      <c r="C79" s="76"/>
      <c r="D79" s="76"/>
      <c r="E79" s="76"/>
      <c r="F79" s="76"/>
    </row>
    <row r="80" spans="1:9" x14ac:dyDescent="0.25">
      <c r="A80" s="76" t="s">
        <v>0</v>
      </c>
      <c r="B80" s="76"/>
      <c r="C80" s="76"/>
      <c r="D80" s="76"/>
      <c r="E80" s="76"/>
      <c r="F80" s="76"/>
    </row>
    <row r="81" spans="1:9" x14ac:dyDescent="0.25">
      <c r="A81" s="76" t="s">
        <v>77</v>
      </c>
      <c r="B81" s="76"/>
      <c r="C81" s="76"/>
      <c r="D81" s="76"/>
      <c r="E81" s="76"/>
      <c r="F81" s="76"/>
    </row>
    <row r="83" spans="1:9" ht="20.100000000000001" customHeight="1" x14ac:dyDescent="0.25">
      <c r="A83" s="91" t="s">
        <v>50</v>
      </c>
      <c r="B83" s="92"/>
      <c r="C83" s="92"/>
      <c r="D83" s="92"/>
      <c r="E83" s="93"/>
      <c r="F83" s="31"/>
    </row>
    <row r="84" spans="1:9" ht="20.100000000000001" customHeight="1" x14ac:dyDescent="0.25">
      <c r="A84" s="94" t="s">
        <v>51</v>
      </c>
      <c r="B84" s="95"/>
      <c r="C84" s="95"/>
      <c r="D84" s="95"/>
      <c r="E84" s="96"/>
      <c r="F84" s="19">
        <f>E36</f>
        <v>199006.56</v>
      </c>
    </row>
    <row r="85" spans="1:9" ht="20.100000000000001" customHeight="1" x14ac:dyDescent="0.25">
      <c r="A85" s="94" t="s">
        <v>52</v>
      </c>
      <c r="B85" s="95"/>
      <c r="C85" s="95"/>
      <c r="D85" s="95"/>
      <c r="E85" s="96"/>
      <c r="F85" s="19">
        <f>C66+D66</f>
        <v>132311.97</v>
      </c>
    </row>
    <row r="86" spans="1:9" ht="20.100000000000001" customHeight="1" x14ac:dyDescent="0.25">
      <c r="A86" s="94" t="s">
        <v>53</v>
      </c>
      <c r="B86" s="95"/>
      <c r="C86" s="95"/>
      <c r="D86" s="95"/>
      <c r="E86" s="96"/>
      <c r="F86" s="19">
        <f>E33-(F85-E35)</f>
        <v>66694.59</v>
      </c>
    </row>
    <row r="87" spans="1:9" ht="20.100000000000001" customHeight="1" x14ac:dyDescent="0.25">
      <c r="A87" s="94" t="s">
        <v>54</v>
      </c>
      <c r="B87" s="95"/>
      <c r="C87" s="95"/>
      <c r="D87" s="95"/>
      <c r="E87" s="96"/>
      <c r="F87" s="19">
        <v>0</v>
      </c>
      <c r="H87" s="28"/>
      <c r="I87" s="56"/>
    </row>
    <row r="88" spans="1:9" ht="20.100000000000001" customHeight="1" x14ac:dyDescent="0.25">
      <c r="A88" s="94" t="s">
        <v>72</v>
      </c>
      <c r="B88" s="95"/>
      <c r="C88" s="95"/>
      <c r="D88" s="95"/>
      <c r="E88" s="96"/>
      <c r="F88" s="50">
        <f>F86-F87</f>
        <v>66694.59</v>
      </c>
      <c r="H88" s="28"/>
    </row>
    <row r="89" spans="1:9" ht="20.100000000000001" customHeight="1" x14ac:dyDescent="0.25">
      <c r="A89" s="6"/>
      <c r="B89" s="6"/>
      <c r="C89" s="6"/>
      <c r="D89" s="6"/>
      <c r="E89" s="6"/>
      <c r="F89" s="6"/>
      <c r="H89" s="28"/>
    </row>
    <row r="90" spans="1:9" x14ac:dyDescent="0.25">
      <c r="A90" s="81" t="s">
        <v>56</v>
      </c>
      <c r="B90" s="81"/>
      <c r="C90" s="81"/>
      <c r="D90" s="81"/>
      <c r="E90" s="81"/>
      <c r="F90" s="81"/>
      <c r="H90" s="28"/>
    </row>
    <row r="91" spans="1:9" x14ac:dyDescent="0.25">
      <c r="A91" s="81"/>
      <c r="B91" s="81"/>
      <c r="C91" s="81"/>
      <c r="D91" s="81"/>
      <c r="E91" s="81"/>
      <c r="F91" s="81"/>
    </row>
    <row r="92" spans="1:9" x14ac:dyDescent="0.25">
      <c r="A92" s="81"/>
      <c r="B92" s="81"/>
      <c r="C92" s="81"/>
      <c r="D92" s="81"/>
      <c r="E92" s="81"/>
      <c r="F92" s="81"/>
    </row>
    <row r="93" spans="1:9" x14ac:dyDescent="0.25">
      <c r="A93" s="6"/>
      <c r="B93" s="6"/>
      <c r="C93" s="6"/>
      <c r="D93" s="6"/>
      <c r="E93" s="6"/>
      <c r="F93" s="6"/>
    </row>
    <row r="94" spans="1:9" x14ac:dyDescent="0.25">
      <c r="A94" s="6" t="s">
        <v>221</v>
      </c>
      <c r="B94" s="6"/>
      <c r="C94" s="6"/>
      <c r="D94" s="6"/>
      <c r="E94" s="6"/>
      <c r="F94" s="6"/>
      <c r="H94" s="28"/>
    </row>
    <row r="95" spans="1:9" x14ac:dyDescent="0.25">
      <c r="A95" s="6"/>
      <c r="B95" s="6"/>
      <c r="C95" s="6"/>
      <c r="D95" s="6"/>
      <c r="E95" s="6"/>
      <c r="F95" s="6"/>
    </row>
    <row r="96" spans="1:9" x14ac:dyDescent="0.25">
      <c r="A96" s="6"/>
      <c r="B96" s="6"/>
      <c r="C96" s="6"/>
      <c r="D96" s="6"/>
      <c r="E96" s="6"/>
      <c r="F96" s="58"/>
      <c r="H96" s="28"/>
    </row>
    <row r="97" spans="1:8" x14ac:dyDescent="0.25">
      <c r="A97" s="6"/>
      <c r="B97" s="6"/>
      <c r="C97" s="6"/>
      <c r="D97" s="6"/>
      <c r="E97" s="6"/>
      <c r="F97" s="6"/>
    </row>
    <row r="98" spans="1:8" x14ac:dyDescent="0.25">
      <c r="A98" s="6"/>
      <c r="B98" s="6"/>
      <c r="C98" s="6"/>
      <c r="D98" s="6"/>
      <c r="E98" s="6"/>
      <c r="F98" s="6"/>
      <c r="H98" s="28"/>
    </row>
    <row r="99" spans="1:8" x14ac:dyDescent="0.25">
      <c r="A99" s="27" t="s">
        <v>125</v>
      </c>
      <c r="B99" s="6"/>
      <c r="C99" s="27" t="s">
        <v>127</v>
      </c>
      <c r="D99" s="6"/>
      <c r="E99" s="6"/>
      <c r="F99" s="6"/>
      <c r="H99" s="28"/>
    </row>
    <row r="100" spans="1:8" x14ac:dyDescent="0.25">
      <c r="A100" s="27" t="s">
        <v>55</v>
      </c>
      <c r="B100" s="6"/>
      <c r="C100" s="27" t="s">
        <v>128</v>
      </c>
      <c r="D100" s="6"/>
      <c r="E100" s="6"/>
      <c r="F100" s="6"/>
      <c r="H100" s="28"/>
    </row>
    <row r="104" spans="1:8" x14ac:dyDescent="0.25">
      <c r="H104" s="28"/>
    </row>
  </sheetData>
  <mergeCells count="43">
    <mergeCell ref="A78:F78"/>
    <mergeCell ref="A79:F79"/>
    <mergeCell ref="A80:F80"/>
    <mergeCell ref="A90:F92"/>
    <mergeCell ref="A83:E83"/>
    <mergeCell ref="A84:E84"/>
    <mergeCell ref="A85:E85"/>
    <mergeCell ref="A86:E86"/>
    <mergeCell ref="A87:E87"/>
    <mergeCell ref="A88:E88"/>
    <mergeCell ref="A42:F42"/>
    <mergeCell ref="A43:F43"/>
    <mergeCell ref="A44:F44"/>
    <mergeCell ref="A47:F47"/>
    <mergeCell ref="A48:F48"/>
    <mergeCell ref="A45:F45"/>
    <mergeCell ref="A72:F72"/>
    <mergeCell ref="A81:F81"/>
    <mergeCell ref="A1:F1"/>
    <mergeCell ref="A3:F3"/>
    <mergeCell ref="A4:F4"/>
    <mergeCell ref="B6:F6"/>
    <mergeCell ref="A40:F40"/>
    <mergeCell ref="A36:C36"/>
    <mergeCell ref="A35:C35"/>
    <mergeCell ref="A33:C33"/>
    <mergeCell ref="A32:C32"/>
    <mergeCell ref="A31:C31"/>
    <mergeCell ref="A30:C30"/>
    <mergeCell ref="A29:C29"/>
    <mergeCell ref="A34:C34"/>
    <mergeCell ref="A71:F71"/>
    <mergeCell ref="A2:F2"/>
    <mergeCell ref="D17:E17"/>
    <mergeCell ref="D19:E19"/>
    <mergeCell ref="D20:E20"/>
    <mergeCell ref="D21:E21"/>
    <mergeCell ref="D23:E23"/>
    <mergeCell ref="A25:E25"/>
    <mergeCell ref="B12:E12"/>
    <mergeCell ref="D16:E16"/>
    <mergeCell ref="D18:E18"/>
    <mergeCell ref="D22:E22"/>
  </mergeCells>
  <pageMargins left="0.51181102362204722" right="0.51181102362204722" top="0.78740157480314965" bottom="0.78740157480314965" header="0.31496062992125984" footer="0.31496062992125984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4"/>
  <sheetViews>
    <sheetView topLeftCell="A61" zoomScaleNormal="100" workbookViewId="0">
      <selection activeCell="C6" sqref="C6"/>
    </sheetView>
  </sheetViews>
  <sheetFormatPr defaultRowHeight="15" x14ac:dyDescent="0.25"/>
  <cols>
    <col min="1" max="1" width="9.140625" customWidth="1"/>
    <col min="2" max="2" width="8.85546875" style="15" customWidth="1"/>
    <col min="3" max="3" width="28.42578125" style="18" customWidth="1"/>
    <col min="4" max="4" width="14.85546875" style="18" customWidth="1"/>
    <col min="5" max="5" width="16.85546875" style="18" customWidth="1"/>
    <col min="6" max="6" width="15.28515625" style="18" customWidth="1"/>
    <col min="7" max="7" width="12.7109375" style="35" customWidth="1"/>
    <col min="8" max="8" width="6.42578125" style="6" customWidth="1"/>
    <col min="9" max="9" width="16.7109375" customWidth="1"/>
    <col min="10" max="10" width="24" customWidth="1"/>
    <col min="11" max="11" width="14.42578125" customWidth="1"/>
    <col min="12" max="12" width="14.7109375" customWidth="1"/>
    <col min="14" max="14" width="10.5703125" bestFit="1" customWidth="1"/>
  </cols>
  <sheetData>
    <row r="1" spans="1:9" ht="35.25" customHeight="1" x14ac:dyDescent="0.25">
      <c r="A1" s="60" t="s">
        <v>57</v>
      </c>
      <c r="B1" s="43" t="s">
        <v>58</v>
      </c>
      <c r="C1" s="16" t="s">
        <v>59</v>
      </c>
      <c r="D1" s="16" t="s">
        <v>94</v>
      </c>
      <c r="E1" s="16" t="s">
        <v>60</v>
      </c>
      <c r="F1" s="16"/>
      <c r="G1" s="37" t="s">
        <v>61</v>
      </c>
      <c r="H1" s="70" t="s">
        <v>62</v>
      </c>
    </row>
    <row r="2" spans="1:9" ht="26.25" customHeight="1" x14ac:dyDescent="0.25">
      <c r="A2" s="13">
        <v>45804</v>
      </c>
      <c r="B2" s="62">
        <v>255062</v>
      </c>
      <c r="C2" s="17" t="s">
        <v>91</v>
      </c>
      <c r="D2" s="17" t="s">
        <v>96</v>
      </c>
      <c r="E2" s="17" t="s">
        <v>75</v>
      </c>
      <c r="F2" s="17" t="s">
        <v>63</v>
      </c>
      <c r="G2" s="34">
        <v>2427.4</v>
      </c>
      <c r="H2" s="70">
        <v>231323</v>
      </c>
    </row>
    <row r="3" spans="1:9" ht="26.25" customHeight="1" x14ac:dyDescent="0.25">
      <c r="A3" s="13">
        <v>45805</v>
      </c>
      <c r="B3" s="33" t="s">
        <v>107</v>
      </c>
      <c r="C3" s="17" t="s">
        <v>131</v>
      </c>
      <c r="D3" s="17" t="s">
        <v>132</v>
      </c>
      <c r="E3" s="17" t="s">
        <v>89</v>
      </c>
      <c r="F3" s="17" t="s">
        <v>63</v>
      </c>
      <c r="G3" s="34">
        <v>2362.0700000000002</v>
      </c>
      <c r="H3" s="70">
        <v>2588</v>
      </c>
    </row>
    <row r="4" spans="1:9" ht="26.25" customHeight="1" x14ac:dyDescent="0.25">
      <c r="A4" s="13">
        <v>45804</v>
      </c>
      <c r="B4" s="33" t="s">
        <v>107</v>
      </c>
      <c r="C4" s="17" t="s">
        <v>90</v>
      </c>
      <c r="D4" s="17" t="s">
        <v>95</v>
      </c>
      <c r="E4" s="17" t="s">
        <v>75</v>
      </c>
      <c r="F4" s="17" t="s">
        <v>63</v>
      </c>
      <c r="G4" s="34">
        <v>2823.44</v>
      </c>
      <c r="H4" s="70">
        <v>2587</v>
      </c>
    </row>
    <row r="5" spans="1:9" ht="26.25" customHeight="1" x14ac:dyDescent="0.25">
      <c r="A5" s="13">
        <v>45783</v>
      </c>
      <c r="B5" s="33" t="s">
        <v>211</v>
      </c>
      <c r="C5" s="53" t="s">
        <v>247</v>
      </c>
      <c r="D5" s="17"/>
      <c r="E5" s="17" t="s">
        <v>222</v>
      </c>
      <c r="F5" s="17" t="s">
        <v>63</v>
      </c>
      <c r="G5" s="34">
        <v>264.12</v>
      </c>
      <c r="H5" s="70">
        <v>172</v>
      </c>
    </row>
    <row r="6" spans="1:9" ht="26.25" customHeight="1" x14ac:dyDescent="0.25">
      <c r="A6" s="13">
        <v>45800</v>
      </c>
      <c r="B6" s="33" t="s">
        <v>223</v>
      </c>
      <c r="C6" s="53" t="s">
        <v>224</v>
      </c>
      <c r="D6" s="17"/>
      <c r="E6" s="17" t="s">
        <v>225</v>
      </c>
      <c r="F6" s="17" t="s">
        <v>63</v>
      </c>
      <c r="G6" s="34">
        <v>518</v>
      </c>
      <c r="H6" s="70">
        <v>391008</v>
      </c>
    </row>
    <row r="7" spans="1:9" ht="26.25" customHeight="1" x14ac:dyDescent="0.25">
      <c r="A7" s="13">
        <v>45777</v>
      </c>
      <c r="B7" s="33">
        <v>3438</v>
      </c>
      <c r="C7" s="17" t="s">
        <v>226</v>
      </c>
      <c r="D7" s="17" t="s">
        <v>227</v>
      </c>
      <c r="E7" s="17" t="s">
        <v>145</v>
      </c>
      <c r="F7" s="17" t="s">
        <v>145</v>
      </c>
      <c r="G7" s="34">
        <v>42.99</v>
      </c>
      <c r="H7" s="51">
        <v>2834656</v>
      </c>
    </row>
    <row r="8" spans="1:9" ht="26.25" customHeight="1" x14ac:dyDescent="0.25">
      <c r="A8" s="13">
        <v>45784</v>
      </c>
      <c r="B8" s="33">
        <v>3443</v>
      </c>
      <c r="C8" s="17" t="s">
        <v>226</v>
      </c>
      <c r="D8" s="17" t="s">
        <v>228</v>
      </c>
      <c r="E8" s="17" t="s">
        <v>145</v>
      </c>
      <c r="F8" s="17" t="s">
        <v>145</v>
      </c>
      <c r="G8" s="34">
        <v>325.2</v>
      </c>
      <c r="H8" s="51">
        <v>2834014</v>
      </c>
    </row>
    <row r="9" spans="1:9" ht="26.25" customHeight="1" x14ac:dyDescent="0.25">
      <c r="A9" s="13">
        <v>45775</v>
      </c>
      <c r="B9" s="33">
        <v>1034</v>
      </c>
      <c r="C9" s="17" t="s">
        <v>229</v>
      </c>
      <c r="D9" s="17" t="s">
        <v>230</v>
      </c>
      <c r="E9" s="17" t="s">
        <v>145</v>
      </c>
      <c r="F9" s="17" t="s">
        <v>145</v>
      </c>
      <c r="G9" s="34">
        <v>165</v>
      </c>
      <c r="H9" s="70">
        <v>2555</v>
      </c>
    </row>
    <row r="10" spans="1:9" ht="26.25" customHeight="1" x14ac:dyDescent="0.25">
      <c r="A10" s="13">
        <v>45777</v>
      </c>
      <c r="B10" s="33">
        <v>12506</v>
      </c>
      <c r="C10" s="17" t="s">
        <v>231</v>
      </c>
      <c r="D10" s="17" t="s">
        <v>232</v>
      </c>
      <c r="E10" s="17" t="s">
        <v>199</v>
      </c>
      <c r="F10" s="17" t="s">
        <v>200</v>
      </c>
      <c r="G10" s="34">
        <v>98.08</v>
      </c>
      <c r="H10" s="70">
        <v>2564</v>
      </c>
    </row>
    <row r="11" spans="1:9" ht="24" customHeight="1" x14ac:dyDescent="0.25">
      <c r="A11" s="13">
        <v>45777</v>
      </c>
      <c r="B11" s="33" t="s">
        <v>105</v>
      </c>
      <c r="C11" s="53" t="s">
        <v>106</v>
      </c>
      <c r="D11" s="17" t="s">
        <v>67</v>
      </c>
      <c r="E11" s="17" t="s">
        <v>129</v>
      </c>
      <c r="F11" s="17" t="s">
        <v>130</v>
      </c>
      <c r="G11" s="34">
        <v>395.99</v>
      </c>
      <c r="H11" s="70">
        <v>391003</v>
      </c>
      <c r="I11" s="56"/>
    </row>
    <row r="12" spans="1:9" ht="24" customHeight="1" x14ac:dyDescent="0.25">
      <c r="A12" s="13">
        <v>45777</v>
      </c>
      <c r="B12" s="33" t="s">
        <v>105</v>
      </c>
      <c r="C12" s="53" t="s">
        <v>106</v>
      </c>
      <c r="D12" s="17" t="s">
        <v>67</v>
      </c>
      <c r="E12" s="17" t="s">
        <v>129</v>
      </c>
      <c r="F12" s="17" t="s">
        <v>130</v>
      </c>
      <c r="G12" s="34">
        <v>1227.55</v>
      </c>
      <c r="H12" s="70">
        <v>391006</v>
      </c>
      <c r="I12" s="56"/>
    </row>
    <row r="13" spans="1:9" ht="24" customHeight="1" x14ac:dyDescent="0.25">
      <c r="A13" s="13">
        <v>45777</v>
      </c>
      <c r="B13" s="33" t="s">
        <v>105</v>
      </c>
      <c r="C13" s="53" t="s">
        <v>106</v>
      </c>
      <c r="D13" s="17" t="s">
        <v>67</v>
      </c>
      <c r="E13" s="17" t="s">
        <v>129</v>
      </c>
      <c r="F13" s="17" t="s">
        <v>130</v>
      </c>
      <c r="G13" s="34">
        <v>14.82</v>
      </c>
      <c r="H13" s="70">
        <v>391006</v>
      </c>
      <c r="I13" s="56"/>
    </row>
    <row r="14" spans="1:9" ht="24" customHeight="1" x14ac:dyDescent="0.25">
      <c r="A14" s="13">
        <v>45793</v>
      </c>
      <c r="B14" s="33">
        <v>58</v>
      </c>
      <c r="C14" s="53" t="s">
        <v>189</v>
      </c>
      <c r="D14" s="17" t="s">
        <v>190</v>
      </c>
      <c r="E14" s="17" t="s">
        <v>188</v>
      </c>
      <c r="F14" s="17" t="s">
        <v>34</v>
      </c>
      <c r="G14" s="34">
        <v>2000</v>
      </c>
      <c r="H14" s="51">
        <v>5068444</v>
      </c>
      <c r="I14" s="56"/>
    </row>
    <row r="15" spans="1:9" ht="24" customHeight="1" x14ac:dyDescent="0.25">
      <c r="A15" s="52">
        <v>45782</v>
      </c>
      <c r="B15" s="33">
        <v>22286</v>
      </c>
      <c r="C15" s="53" t="s">
        <v>118</v>
      </c>
      <c r="D15" s="17" t="s">
        <v>122</v>
      </c>
      <c r="E15" s="54" t="s">
        <v>177</v>
      </c>
      <c r="F15" s="17" t="s">
        <v>34</v>
      </c>
      <c r="G15" s="34">
        <v>1445.29</v>
      </c>
      <c r="H15" s="70">
        <v>2577</v>
      </c>
      <c r="I15" s="56"/>
    </row>
    <row r="16" spans="1:9" ht="24" customHeight="1" x14ac:dyDescent="0.25">
      <c r="A16" s="13">
        <v>45777</v>
      </c>
      <c r="B16" s="33" t="s">
        <v>105</v>
      </c>
      <c r="C16" s="53" t="s">
        <v>106</v>
      </c>
      <c r="D16" s="17" t="s">
        <v>67</v>
      </c>
      <c r="E16" s="54" t="s">
        <v>177</v>
      </c>
      <c r="F16" s="17" t="s">
        <v>34</v>
      </c>
      <c r="G16" s="34">
        <v>46.5</v>
      </c>
      <c r="H16" s="70">
        <v>391003</v>
      </c>
      <c r="I16" s="56"/>
    </row>
    <row r="17" spans="1:9" ht="24" customHeight="1" x14ac:dyDescent="0.25">
      <c r="A17" s="13">
        <v>45777</v>
      </c>
      <c r="B17" s="33" t="s">
        <v>105</v>
      </c>
      <c r="C17" s="53" t="s">
        <v>106</v>
      </c>
      <c r="D17" s="17" t="s">
        <v>67</v>
      </c>
      <c r="E17" s="54" t="s">
        <v>177</v>
      </c>
      <c r="F17" s="17" t="s">
        <v>34</v>
      </c>
      <c r="G17" s="34">
        <v>144.15</v>
      </c>
      <c r="H17" s="70">
        <v>391006</v>
      </c>
      <c r="I17" s="56"/>
    </row>
    <row r="18" spans="1:9" ht="24" customHeight="1" x14ac:dyDescent="0.25">
      <c r="A18" s="52">
        <v>45782</v>
      </c>
      <c r="B18" s="33">
        <v>22285</v>
      </c>
      <c r="C18" s="53" t="s">
        <v>118</v>
      </c>
      <c r="D18" s="17" t="s">
        <v>122</v>
      </c>
      <c r="E18" s="54" t="s">
        <v>177</v>
      </c>
      <c r="F18" s="17" t="s">
        <v>34</v>
      </c>
      <c r="G18" s="34">
        <v>769.57</v>
      </c>
      <c r="H18" s="70">
        <v>2576</v>
      </c>
      <c r="I18" s="56"/>
    </row>
    <row r="19" spans="1:9" ht="24" customHeight="1" x14ac:dyDescent="0.25">
      <c r="A19" s="52">
        <v>45749</v>
      </c>
      <c r="B19" s="33">
        <v>2669</v>
      </c>
      <c r="C19" s="53" t="s">
        <v>123</v>
      </c>
      <c r="D19" s="17" t="s">
        <v>119</v>
      </c>
      <c r="E19" s="54" t="s">
        <v>124</v>
      </c>
      <c r="F19" s="17" t="s">
        <v>34</v>
      </c>
      <c r="G19" s="34">
        <v>950</v>
      </c>
      <c r="H19" s="70">
        <v>2556</v>
      </c>
    </row>
    <row r="20" spans="1:9" ht="25.5" customHeight="1" x14ac:dyDescent="0.25">
      <c r="A20" s="13">
        <v>45783</v>
      </c>
      <c r="B20" s="33">
        <v>53</v>
      </c>
      <c r="C20" s="17" t="s">
        <v>146</v>
      </c>
      <c r="D20" s="17" t="s">
        <v>147</v>
      </c>
      <c r="E20" s="17" t="s">
        <v>148</v>
      </c>
      <c r="F20" s="17" t="s">
        <v>34</v>
      </c>
      <c r="G20" s="34">
        <v>13000</v>
      </c>
      <c r="H20" s="70">
        <v>391634</v>
      </c>
      <c r="I20" s="55"/>
    </row>
    <row r="21" spans="1:9" ht="24.75" customHeight="1" x14ac:dyDescent="0.25">
      <c r="A21" s="13">
        <v>45786</v>
      </c>
      <c r="B21" s="33">
        <v>184</v>
      </c>
      <c r="C21" s="53" t="s">
        <v>191</v>
      </c>
      <c r="D21" s="17" t="s">
        <v>192</v>
      </c>
      <c r="E21" s="17" t="s">
        <v>149</v>
      </c>
      <c r="F21" s="17" t="s">
        <v>34</v>
      </c>
      <c r="G21" s="34">
        <v>5161.75</v>
      </c>
      <c r="H21" s="70">
        <v>39126</v>
      </c>
    </row>
    <row r="22" spans="1:9" ht="24.75" customHeight="1" x14ac:dyDescent="0.25">
      <c r="A22" s="13">
        <v>45777</v>
      </c>
      <c r="B22" s="33" t="s">
        <v>105</v>
      </c>
      <c r="C22" s="53" t="s">
        <v>106</v>
      </c>
      <c r="D22" s="17" t="s">
        <v>67</v>
      </c>
      <c r="E22" s="17" t="s">
        <v>149</v>
      </c>
      <c r="F22" s="17" t="s">
        <v>34</v>
      </c>
      <c r="G22" s="34">
        <v>82.5</v>
      </c>
      <c r="H22" s="70">
        <v>391003</v>
      </c>
    </row>
    <row r="23" spans="1:9" ht="24.75" customHeight="1" x14ac:dyDescent="0.25">
      <c r="A23" s="13">
        <v>45777</v>
      </c>
      <c r="B23" s="33" t="s">
        <v>105</v>
      </c>
      <c r="C23" s="53" t="s">
        <v>106</v>
      </c>
      <c r="D23" s="17" t="s">
        <v>67</v>
      </c>
      <c r="E23" s="17" t="s">
        <v>149</v>
      </c>
      <c r="F23" s="17" t="s">
        <v>34</v>
      </c>
      <c r="G23" s="34">
        <v>255.75</v>
      </c>
      <c r="H23" s="70">
        <v>391006</v>
      </c>
    </row>
    <row r="24" spans="1:9" ht="24" customHeight="1" x14ac:dyDescent="0.25">
      <c r="A24" s="13">
        <v>45776</v>
      </c>
      <c r="B24" s="33">
        <v>807</v>
      </c>
      <c r="C24" s="17" t="s">
        <v>152</v>
      </c>
      <c r="D24" s="17" t="s">
        <v>150</v>
      </c>
      <c r="E24" s="17" t="s">
        <v>151</v>
      </c>
      <c r="F24" s="17" t="s">
        <v>34</v>
      </c>
      <c r="G24" s="34">
        <v>540</v>
      </c>
      <c r="H24" s="67">
        <v>2584</v>
      </c>
    </row>
    <row r="25" spans="1:9" ht="24" customHeight="1" x14ac:dyDescent="0.25">
      <c r="A25" s="13">
        <v>45786</v>
      </c>
      <c r="B25" s="33">
        <v>31477</v>
      </c>
      <c r="C25" s="17" t="s">
        <v>153</v>
      </c>
      <c r="D25" s="17" t="s">
        <v>154</v>
      </c>
      <c r="E25" s="17" t="s">
        <v>155</v>
      </c>
      <c r="F25" s="17" t="s">
        <v>34</v>
      </c>
      <c r="G25" s="34">
        <v>270.5</v>
      </c>
      <c r="H25" s="67">
        <v>2586</v>
      </c>
    </row>
    <row r="26" spans="1:9" ht="24" customHeight="1" x14ac:dyDescent="0.25">
      <c r="A26" s="13">
        <v>45797</v>
      </c>
      <c r="B26" s="33">
        <v>4622</v>
      </c>
      <c r="C26" s="53" t="s">
        <v>201</v>
      </c>
      <c r="D26" s="17" t="s">
        <v>202</v>
      </c>
      <c r="E26" s="54" t="s">
        <v>149</v>
      </c>
      <c r="F26" s="17" t="s">
        <v>34</v>
      </c>
      <c r="G26" s="34">
        <v>2000</v>
      </c>
      <c r="H26" s="67">
        <v>39129</v>
      </c>
    </row>
    <row r="27" spans="1:9" ht="24" customHeight="1" x14ac:dyDescent="0.25">
      <c r="A27" s="13">
        <v>45776</v>
      </c>
      <c r="B27" s="33">
        <v>4557</v>
      </c>
      <c r="C27" s="53" t="s">
        <v>201</v>
      </c>
      <c r="D27" s="17" t="s">
        <v>202</v>
      </c>
      <c r="E27" s="54" t="s">
        <v>149</v>
      </c>
      <c r="F27" s="17" t="s">
        <v>34</v>
      </c>
      <c r="G27" s="34">
        <v>1000</v>
      </c>
      <c r="H27" s="67">
        <v>39116</v>
      </c>
    </row>
    <row r="28" spans="1:9" ht="24" customHeight="1" x14ac:dyDescent="0.25">
      <c r="A28" s="13">
        <v>45777</v>
      </c>
      <c r="B28" s="33">
        <v>629</v>
      </c>
      <c r="C28" s="53" t="s">
        <v>203</v>
      </c>
      <c r="D28" s="17" t="s">
        <v>204</v>
      </c>
      <c r="E28" s="54" t="s">
        <v>205</v>
      </c>
      <c r="F28" s="17" t="s">
        <v>34</v>
      </c>
      <c r="G28" s="34">
        <v>1552</v>
      </c>
      <c r="H28" s="67">
        <v>2569</v>
      </c>
    </row>
    <row r="29" spans="1:9" ht="24" customHeight="1" x14ac:dyDescent="0.25">
      <c r="A29" s="13">
        <v>45779</v>
      </c>
      <c r="B29" s="33">
        <v>25349</v>
      </c>
      <c r="C29" s="53" t="s">
        <v>218</v>
      </c>
      <c r="D29" s="17" t="s">
        <v>174</v>
      </c>
      <c r="E29" s="54" t="s">
        <v>149</v>
      </c>
      <c r="F29" s="17" t="s">
        <v>34</v>
      </c>
      <c r="G29" s="34">
        <v>214.73</v>
      </c>
      <c r="H29" s="67">
        <v>2578</v>
      </c>
    </row>
    <row r="30" spans="1:9" ht="24" customHeight="1" x14ac:dyDescent="0.25">
      <c r="A30" s="13">
        <v>45792</v>
      </c>
      <c r="B30" s="33">
        <v>132499</v>
      </c>
      <c r="C30" s="53" t="s">
        <v>207</v>
      </c>
      <c r="D30" s="17" t="s">
        <v>208</v>
      </c>
      <c r="E30" s="54" t="s">
        <v>206</v>
      </c>
      <c r="F30" s="17" t="s">
        <v>34</v>
      </c>
      <c r="G30" s="34">
        <v>471.49</v>
      </c>
      <c r="H30" s="70">
        <v>391298</v>
      </c>
    </row>
    <row r="31" spans="1:9" ht="24" customHeight="1" x14ac:dyDescent="0.25">
      <c r="A31" s="13">
        <v>45777</v>
      </c>
      <c r="B31" s="33">
        <v>2172</v>
      </c>
      <c r="C31" s="53" t="s">
        <v>233</v>
      </c>
      <c r="D31" s="17" t="s">
        <v>234</v>
      </c>
      <c r="E31" s="54" t="s">
        <v>235</v>
      </c>
      <c r="F31" s="17" t="s">
        <v>34</v>
      </c>
      <c r="G31" s="34">
        <v>853.51</v>
      </c>
      <c r="H31" s="70">
        <v>2557</v>
      </c>
    </row>
    <row r="32" spans="1:9" ht="24" customHeight="1" x14ac:dyDescent="0.25">
      <c r="A32" s="13">
        <v>45777</v>
      </c>
      <c r="B32" s="33" t="s">
        <v>105</v>
      </c>
      <c r="C32" s="53" t="s">
        <v>106</v>
      </c>
      <c r="D32" s="17" t="s">
        <v>67</v>
      </c>
      <c r="E32" s="17" t="s">
        <v>149</v>
      </c>
      <c r="F32" s="17" t="s">
        <v>34</v>
      </c>
      <c r="G32" s="34">
        <v>105.49</v>
      </c>
      <c r="H32" s="70">
        <v>391002</v>
      </c>
    </row>
    <row r="33" spans="1:12" ht="24" customHeight="1" x14ac:dyDescent="0.25">
      <c r="A33" s="13">
        <v>45782</v>
      </c>
      <c r="B33" s="33">
        <v>9</v>
      </c>
      <c r="C33" s="53" t="s">
        <v>236</v>
      </c>
      <c r="D33" s="17" t="s">
        <v>237</v>
      </c>
      <c r="E33" s="17" t="s">
        <v>238</v>
      </c>
      <c r="F33" s="17" t="s">
        <v>34</v>
      </c>
      <c r="G33" s="34">
        <v>3990</v>
      </c>
      <c r="H33" s="70">
        <v>39105</v>
      </c>
    </row>
    <row r="34" spans="1:12" ht="25.5" customHeight="1" x14ac:dyDescent="0.25">
      <c r="A34" s="39"/>
      <c r="B34" s="40"/>
      <c r="C34" s="41"/>
      <c r="D34" s="41"/>
      <c r="E34" s="41"/>
      <c r="F34" s="41"/>
      <c r="G34" s="42">
        <f>SUM(G2:G33)</f>
        <v>45517.89</v>
      </c>
      <c r="H34" s="71"/>
      <c r="I34" s="55"/>
    </row>
    <row r="35" spans="1:12" ht="36" customHeight="1" x14ac:dyDescent="0.25">
      <c r="A35" s="48" t="s">
        <v>57</v>
      </c>
      <c r="B35" s="43" t="s">
        <v>58</v>
      </c>
      <c r="C35" s="16" t="s">
        <v>59</v>
      </c>
      <c r="D35" s="16" t="s">
        <v>94</v>
      </c>
      <c r="E35" s="16" t="s">
        <v>60</v>
      </c>
      <c r="F35" s="16"/>
      <c r="G35" s="37" t="s">
        <v>61</v>
      </c>
      <c r="H35" s="70"/>
      <c r="I35" s="55"/>
    </row>
    <row r="36" spans="1:12" ht="24" customHeight="1" x14ac:dyDescent="0.25">
      <c r="A36" s="13">
        <v>45791</v>
      </c>
      <c r="B36" s="33">
        <v>23</v>
      </c>
      <c r="C36" s="53" t="s">
        <v>239</v>
      </c>
      <c r="D36" s="17" t="s">
        <v>240</v>
      </c>
      <c r="E36" s="17" t="s">
        <v>238</v>
      </c>
      <c r="F36" s="17" t="s">
        <v>34</v>
      </c>
      <c r="G36" s="34">
        <v>5605</v>
      </c>
      <c r="H36" s="70">
        <v>39115</v>
      </c>
    </row>
    <row r="37" spans="1:12" ht="24" customHeight="1" x14ac:dyDescent="0.25">
      <c r="A37" s="13">
        <v>45789</v>
      </c>
      <c r="B37" s="33">
        <v>111504</v>
      </c>
      <c r="C37" s="53" t="s">
        <v>241</v>
      </c>
      <c r="D37" s="17" t="s">
        <v>242</v>
      </c>
      <c r="E37" s="17" t="s">
        <v>149</v>
      </c>
      <c r="F37" s="17" t="s">
        <v>34</v>
      </c>
      <c r="G37" s="34">
        <v>100</v>
      </c>
      <c r="H37" s="70">
        <v>39126</v>
      </c>
    </row>
    <row r="38" spans="1:12" ht="25.5" customHeight="1" x14ac:dyDescent="0.25">
      <c r="A38" s="13">
        <v>45775</v>
      </c>
      <c r="B38" s="33">
        <v>1686</v>
      </c>
      <c r="C38" s="17" t="s">
        <v>135</v>
      </c>
      <c r="D38" s="17" t="s">
        <v>133</v>
      </c>
      <c r="E38" s="17" t="s">
        <v>134</v>
      </c>
      <c r="F38" s="17" t="s">
        <v>109</v>
      </c>
      <c r="G38" s="34">
        <v>1500</v>
      </c>
      <c r="H38" s="67">
        <v>2565</v>
      </c>
      <c r="I38" s="55"/>
      <c r="L38" s="29"/>
    </row>
    <row r="39" spans="1:12" ht="26.25" customHeight="1" x14ac:dyDescent="0.25">
      <c r="A39" s="13">
        <v>45769</v>
      </c>
      <c r="B39" s="33">
        <v>179967</v>
      </c>
      <c r="C39" s="17" t="s">
        <v>136</v>
      </c>
      <c r="D39" s="17" t="s">
        <v>137</v>
      </c>
      <c r="E39" s="17" t="s">
        <v>138</v>
      </c>
      <c r="F39" s="17" t="s">
        <v>109</v>
      </c>
      <c r="G39" s="34">
        <v>320.27999999999997</v>
      </c>
      <c r="H39" s="67">
        <v>2560</v>
      </c>
      <c r="I39" s="55"/>
      <c r="L39" s="29"/>
    </row>
    <row r="40" spans="1:12" ht="27.75" customHeight="1" x14ac:dyDescent="0.25">
      <c r="A40" s="13">
        <v>45786</v>
      </c>
      <c r="B40" s="33" t="s">
        <v>243</v>
      </c>
      <c r="C40" s="17" t="s">
        <v>143</v>
      </c>
      <c r="D40" s="17" t="s">
        <v>144</v>
      </c>
      <c r="E40" s="17" t="s">
        <v>142</v>
      </c>
      <c r="F40" s="17" t="s">
        <v>109</v>
      </c>
      <c r="G40" s="34">
        <v>8579</v>
      </c>
      <c r="H40" s="67">
        <v>2574</v>
      </c>
      <c r="I40" s="55"/>
      <c r="L40" s="29"/>
    </row>
    <row r="41" spans="1:12" ht="27.75" customHeight="1" x14ac:dyDescent="0.25">
      <c r="A41" s="13">
        <v>45790</v>
      </c>
      <c r="B41" s="33" t="s">
        <v>108</v>
      </c>
      <c r="C41" s="17" t="s">
        <v>156</v>
      </c>
      <c r="D41" s="17" t="s">
        <v>157</v>
      </c>
      <c r="E41" s="17" t="s">
        <v>158</v>
      </c>
      <c r="F41" s="17" t="s">
        <v>109</v>
      </c>
      <c r="G41" s="34">
        <v>985.28</v>
      </c>
      <c r="H41" s="67">
        <v>2571</v>
      </c>
      <c r="I41" s="55"/>
      <c r="L41" s="29"/>
    </row>
    <row r="42" spans="1:12" ht="25.5" customHeight="1" x14ac:dyDescent="0.25">
      <c r="A42" s="13">
        <v>45790</v>
      </c>
      <c r="B42" s="33" t="s">
        <v>108</v>
      </c>
      <c r="C42" s="17" t="s">
        <v>156</v>
      </c>
      <c r="D42" s="17" t="s">
        <v>157</v>
      </c>
      <c r="E42" s="17" t="s">
        <v>158</v>
      </c>
      <c r="F42" s="17" t="s">
        <v>109</v>
      </c>
      <c r="G42" s="34">
        <v>3406.17</v>
      </c>
      <c r="H42" s="67">
        <v>2570</v>
      </c>
      <c r="I42" s="55"/>
      <c r="L42" s="29"/>
    </row>
    <row r="43" spans="1:12" ht="26.25" customHeight="1" x14ac:dyDescent="0.25">
      <c r="A43" s="13">
        <v>45779</v>
      </c>
      <c r="B43" s="61" t="s">
        <v>108</v>
      </c>
      <c r="C43" s="17" t="s">
        <v>167</v>
      </c>
      <c r="D43" s="17" t="s">
        <v>159</v>
      </c>
      <c r="E43" s="17" t="s">
        <v>160</v>
      </c>
      <c r="F43" s="17" t="s">
        <v>109</v>
      </c>
      <c r="G43" s="34">
        <v>11500</v>
      </c>
      <c r="H43" s="67">
        <v>2580</v>
      </c>
      <c r="I43" s="55"/>
      <c r="L43" s="29"/>
    </row>
    <row r="44" spans="1:12" ht="25.5" customHeight="1" x14ac:dyDescent="0.25">
      <c r="A44" s="13">
        <v>45778</v>
      </c>
      <c r="B44" s="33">
        <v>1800</v>
      </c>
      <c r="C44" s="17" t="s">
        <v>161</v>
      </c>
      <c r="D44" s="17" t="s">
        <v>162</v>
      </c>
      <c r="E44" s="17" t="s">
        <v>163</v>
      </c>
      <c r="F44" s="17" t="s">
        <v>109</v>
      </c>
      <c r="G44" s="34">
        <v>3406</v>
      </c>
      <c r="H44" s="67">
        <v>2581</v>
      </c>
      <c r="I44" s="55"/>
      <c r="L44" s="29"/>
    </row>
    <row r="45" spans="1:12" ht="26.25" customHeight="1" x14ac:dyDescent="0.25">
      <c r="A45" s="13">
        <v>45786</v>
      </c>
      <c r="B45" s="33" t="s">
        <v>108</v>
      </c>
      <c r="C45" s="17" t="s">
        <v>153</v>
      </c>
      <c r="D45" s="17" t="s">
        <v>154</v>
      </c>
      <c r="E45" s="17" t="s">
        <v>164</v>
      </c>
      <c r="F45" s="17" t="s">
        <v>109</v>
      </c>
      <c r="G45" s="34">
        <v>794.69</v>
      </c>
      <c r="H45" s="67">
        <v>2585</v>
      </c>
      <c r="I45" s="55"/>
      <c r="L45" s="29"/>
    </row>
    <row r="46" spans="1:12" ht="24.75" customHeight="1" x14ac:dyDescent="0.25">
      <c r="A46" s="13">
        <v>45779</v>
      </c>
      <c r="B46" s="33">
        <v>34577</v>
      </c>
      <c r="C46" s="17" t="s">
        <v>219</v>
      </c>
      <c r="D46" s="17" t="s">
        <v>165</v>
      </c>
      <c r="E46" s="17" t="s">
        <v>166</v>
      </c>
      <c r="F46" s="17" t="s">
        <v>109</v>
      </c>
      <c r="G46" s="34">
        <v>1980</v>
      </c>
      <c r="H46" s="67">
        <v>2567</v>
      </c>
      <c r="I46" s="55"/>
      <c r="L46" s="29"/>
    </row>
    <row r="47" spans="1:12" ht="27.75" customHeight="1" x14ac:dyDescent="0.25">
      <c r="A47" s="13">
        <v>45779</v>
      </c>
      <c r="B47" s="33">
        <v>34573</v>
      </c>
      <c r="C47" s="17" t="s">
        <v>219</v>
      </c>
      <c r="D47" s="17" t="s">
        <v>165</v>
      </c>
      <c r="E47" s="17" t="s">
        <v>149</v>
      </c>
      <c r="F47" s="17" t="s">
        <v>34</v>
      </c>
      <c r="G47" s="34">
        <v>660</v>
      </c>
      <c r="H47" s="67">
        <v>2566</v>
      </c>
      <c r="I47" s="55"/>
      <c r="L47" s="29"/>
    </row>
    <row r="48" spans="1:12" ht="26.25" customHeight="1" x14ac:dyDescent="0.25">
      <c r="A48" s="13">
        <v>45792</v>
      </c>
      <c r="B48" s="33">
        <v>27485</v>
      </c>
      <c r="C48" s="17" t="s">
        <v>168</v>
      </c>
      <c r="D48" s="17" t="s">
        <v>169</v>
      </c>
      <c r="E48" s="17" t="s">
        <v>170</v>
      </c>
      <c r="F48" s="17" t="s">
        <v>109</v>
      </c>
      <c r="G48" s="34">
        <v>23310</v>
      </c>
      <c r="H48" s="67">
        <v>2583</v>
      </c>
      <c r="I48" s="55"/>
      <c r="L48" s="29"/>
    </row>
    <row r="49" spans="1:12" ht="23.25" customHeight="1" x14ac:dyDescent="0.25">
      <c r="A49" s="13">
        <v>45769</v>
      </c>
      <c r="B49" s="33">
        <v>9862</v>
      </c>
      <c r="C49" s="17" t="s">
        <v>171</v>
      </c>
      <c r="D49" s="17" t="s">
        <v>172</v>
      </c>
      <c r="E49" s="17" t="s">
        <v>173</v>
      </c>
      <c r="F49" s="17" t="s">
        <v>109</v>
      </c>
      <c r="G49" s="34">
        <v>3596</v>
      </c>
      <c r="H49" s="67">
        <v>2559</v>
      </c>
      <c r="I49" s="55"/>
      <c r="L49" s="29"/>
    </row>
    <row r="50" spans="1:12" ht="23.25" customHeight="1" x14ac:dyDescent="0.25">
      <c r="A50" s="13">
        <v>45755</v>
      </c>
      <c r="B50" s="33" t="s">
        <v>108</v>
      </c>
      <c r="C50" s="17" t="s">
        <v>209</v>
      </c>
      <c r="D50" s="17" t="s">
        <v>210</v>
      </c>
      <c r="E50" s="17" t="s">
        <v>185</v>
      </c>
      <c r="F50" s="17" t="s">
        <v>109</v>
      </c>
      <c r="G50" s="34">
        <v>1489.51</v>
      </c>
      <c r="H50" s="67">
        <v>2563</v>
      </c>
      <c r="I50" s="55"/>
      <c r="L50" s="29"/>
    </row>
    <row r="51" spans="1:12" ht="24.75" customHeight="1" x14ac:dyDescent="0.25">
      <c r="A51" s="13">
        <v>45769</v>
      </c>
      <c r="B51" s="33">
        <v>16352</v>
      </c>
      <c r="C51" s="17" t="s">
        <v>186</v>
      </c>
      <c r="D51" s="17" t="s">
        <v>187</v>
      </c>
      <c r="E51" s="17" t="s">
        <v>142</v>
      </c>
      <c r="F51" s="17" t="s">
        <v>109</v>
      </c>
      <c r="G51" s="34">
        <v>700</v>
      </c>
      <c r="H51" s="67">
        <v>2582</v>
      </c>
      <c r="I51" s="55"/>
      <c r="L51" s="29"/>
    </row>
    <row r="52" spans="1:12" ht="24.75" customHeight="1" x14ac:dyDescent="0.25">
      <c r="A52" s="13">
        <v>45777</v>
      </c>
      <c r="B52" s="33">
        <v>1734</v>
      </c>
      <c r="C52" s="17" t="s">
        <v>193</v>
      </c>
      <c r="D52" s="17" t="s">
        <v>194</v>
      </c>
      <c r="E52" s="17" t="s">
        <v>195</v>
      </c>
      <c r="F52" s="17" t="s">
        <v>109</v>
      </c>
      <c r="G52" s="34">
        <v>2364</v>
      </c>
      <c r="H52" s="67">
        <v>2572</v>
      </c>
      <c r="I52" s="55"/>
      <c r="L52" s="29"/>
    </row>
    <row r="53" spans="1:12" ht="20.25" customHeight="1" x14ac:dyDescent="0.25">
      <c r="A53" s="13">
        <v>45778</v>
      </c>
      <c r="B53" s="33" t="s">
        <v>108</v>
      </c>
      <c r="C53" s="33" t="s">
        <v>115</v>
      </c>
      <c r="D53" s="17" t="s">
        <v>116</v>
      </c>
      <c r="E53" s="17" t="s">
        <v>117</v>
      </c>
      <c r="F53" s="17" t="s">
        <v>110</v>
      </c>
      <c r="G53" s="34">
        <v>742.91</v>
      </c>
      <c r="H53" s="38">
        <v>5963020</v>
      </c>
      <c r="I53" s="55"/>
    </row>
    <row r="54" spans="1:12" ht="24" customHeight="1" x14ac:dyDescent="0.25">
      <c r="A54" s="13">
        <v>45748</v>
      </c>
      <c r="B54" s="33" t="s">
        <v>108</v>
      </c>
      <c r="C54" s="17" t="s">
        <v>139</v>
      </c>
      <c r="D54" s="17" t="s">
        <v>140</v>
      </c>
      <c r="E54" s="17" t="s">
        <v>141</v>
      </c>
      <c r="F54" s="17" t="s">
        <v>110</v>
      </c>
      <c r="G54" s="34">
        <v>470</v>
      </c>
      <c r="H54" s="70">
        <v>391009</v>
      </c>
    </row>
    <row r="55" spans="1:12" ht="24" customHeight="1" x14ac:dyDescent="0.25">
      <c r="A55" s="13">
        <v>45750</v>
      </c>
      <c r="B55" s="33" t="s">
        <v>108</v>
      </c>
      <c r="C55" s="17" t="s">
        <v>139</v>
      </c>
      <c r="D55" s="17" t="s">
        <v>140</v>
      </c>
      <c r="E55" s="17" t="s">
        <v>141</v>
      </c>
      <c r="F55" s="17" t="s">
        <v>110</v>
      </c>
      <c r="G55" s="34">
        <v>312.64999999999998</v>
      </c>
      <c r="H55" s="51">
        <v>5964176</v>
      </c>
    </row>
    <row r="56" spans="1:12" ht="24" customHeight="1" x14ac:dyDescent="0.25">
      <c r="A56" s="13">
        <v>45780</v>
      </c>
      <c r="B56" s="33" t="s">
        <v>108</v>
      </c>
      <c r="C56" s="17" t="s">
        <v>139</v>
      </c>
      <c r="D56" s="17" t="s">
        <v>140</v>
      </c>
      <c r="E56" s="17" t="s">
        <v>141</v>
      </c>
      <c r="F56" s="17" t="s">
        <v>110</v>
      </c>
      <c r="G56" s="34">
        <v>312.64999999999998</v>
      </c>
      <c r="H56" s="51">
        <v>5964176</v>
      </c>
    </row>
    <row r="57" spans="1:12" ht="24" customHeight="1" x14ac:dyDescent="0.25">
      <c r="A57" s="13">
        <v>45800</v>
      </c>
      <c r="B57" s="33" t="s">
        <v>107</v>
      </c>
      <c r="C57" s="17" t="s">
        <v>184</v>
      </c>
      <c r="D57" s="59" t="s">
        <v>178</v>
      </c>
      <c r="E57" s="17" t="s">
        <v>179</v>
      </c>
      <c r="F57" s="17" t="s">
        <v>110</v>
      </c>
      <c r="G57" s="34">
        <v>299.99</v>
      </c>
      <c r="H57" s="67">
        <v>2573</v>
      </c>
    </row>
    <row r="58" spans="1:12" ht="24" customHeight="1" x14ac:dyDescent="0.25">
      <c r="A58" s="13">
        <v>45772</v>
      </c>
      <c r="B58" s="33" t="s">
        <v>107</v>
      </c>
      <c r="C58" s="17" t="s">
        <v>180</v>
      </c>
      <c r="D58" s="59" t="s">
        <v>181</v>
      </c>
      <c r="E58" s="17" t="s">
        <v>182</v>
      </c>
      <c r="F58" s="17" t="s">
        <v>114</v>
      </c>
      <c r="G58" s="34">
        <v>475.73</v>
      </c>
      <c r="H58" s="67">
        <v>2575</v>
      </c>
    </row>
    <row r="59" spans="1:12" ht="24" customHeight="1" x14ac:dyDescent="0.25">
      <c r="A59" s="13">
        <v>45735</v>
      </c>
      <c r="B59" s="33" t="s">
        <v>107</v>
      </c>
      <c r="C59" s="17" t="s">
        <v>196</v>
      </c>
      <c r="D59" s="59" t="s">
        <v>197</v>
      </c>
      <c r="E59" s="17" t="s">
        <v>198</v>
      </c>
      <c r="F59" s="17" t="s">
        <v>114</v>
      </c>
      <c r="G59" s="34">
        <v>434.62</v>
      </c>
      <c r="H59" s="67">
        <v>2562</v>
      </c>
    </row>
    <row r="60" spans="1:12" ht="24" customHeight="1" x14ac:dyDescent="0.25">
      <c r="A60" s="13">
        <v>45792</v>
      </c>
      <c r="B60" s="33" t="s">
        <v>211</v>
      </c>
      <c r="C60" s="17" t="s">
        <v>212</v>
      </c>
      <c r="D60" s="17" t="s">
        <v>213</v>
      </c>
      <c r="E60" s="17" t="s">
        <v>214</v>
      </c>
      <c r="F60" s="17" t="s">
        <v>110</v>
      </c>
      <c r="G60" s="34">
        <v>1256.48</v>
      </c>
      <c r="H60" s="70">
        <v>39115</v>
      </c>
    </row>
    <row r="61" spans="1:12" ht="24" customHeight="1" x14ac:dyDescent="0.25">
      <c r="A61" s="13">
        <v>45777</v>
      </c>
      <c r="B61" s="33">
        <v>3676021</v>
      </c>
      <c r="C61" s="17" t="s">
        <v>111</v>
      </c>
      <c r="D61" s="17" t="s">
        <v>112</v>
      </c>
      <c r="E61" s="17" t="s">
        <v>113</v>
      </c>
      <c r="F61" s="17" t="s">
        <v>114</v>
      </c>
      <c r="G61" s="34">
        <v>390.51</v>
      </c>
      <c r="H61" s="70">
        <v>2568</v>
      </c>
    </row>
    <row r="62" spans="1:12" ht="24" customHeight="1" x14ac:dyDescent="0.25">
      <c r="A62" s="13">
        <v>45787</v>
      </c>
      <c r="B62" s="33">
        <v>3688449</v>
      </c>
      <c r="C62" s="17" t="s">
        <v>111</v>
      </c>
      <c r="D62" s="17" t="s">
        <v>112</v>
      </c>
      <c r="E62" s="17" t="s">
        <v>113</v>
      </c>
      <c r="F62" s="17" t="s">
        <v>114</v>
      </c>
      <c r="G62" s="34">
        <v>2733.57</v>
      </c>
      <c r="H62" s="67">
        <v>2589</v>
      </c>
    </row>
    <row r="63" spans="1:12" ht="24" customHeight="1" x14ac:dyDescent="0.25">
      <c r="A63" s="13">
        <v>45747</v>
      </c>
      <c r="B63" s="33">
        <v>9773</v>
      </c>
      <c r="C63" s="17" t="s">
        <v>215</v>
      </c>
      <c r="D63" s="59" t="s">
        <v>216</v>
      </c>
      <c r="E63" s="17" t="s">
        <v>217</v>
      </c>
      <c r="F63" s="17" t="s">
        <v>114</v>
      </c>
      <c r="G63" s="34">
        <v>3698.17</v>
      </c>
      <c r="H63" s="67">
        <v>2561</v>
      </c>
    </row>
    <row r="64" spans="1:12" ht="24" customHeight="1" x14ac:dyDescent="0.25">
      <c r="A64" s="13">
        <v>45747</v>
      </c>
      <c r="B64" s="33">
        <v>9773</v>
      </c>
      <c r="C64" s="17" t="s">
        <v>215</v>
      </c>
      <c r="D64" s="59" t="s">
        <v>216</v>
      </c>
      <c r="E64" s="17" t="s">
        <v>217</v>
      </c>
      <c r="F64" s="17" t="s">
        <v>114</v>
      </c>
      <c r="G64" s="34">
        <v>3698.17</v>
      </c>
      <c r="H64" s="67">
        <v>2579</v>
      </c>
    </row>
    <row r="65" spans="1:10" ht="24" customHeight="1" x14ac:dyDescent="0.25">
      <c r="A65" s="13">
        <v>45756</v>
      </c>
      <c r="B65" s="33">
        <v>14635175</v>
      </c>
      <c r="C65" s="17" t="s">
        <v>244</v>
      </c>
      <c r="D65" s="59" t="s">
        <v>245</v>
      </c>
      <c r="E65" s="17" t="s">
        <v>246</v>
      </c>
      <c r="F65" s="17" t="s">
        <v>114</v>
      </c>
      <c r="G65" s="34">
        <v>1501</v>
      </c>
      <c r="H65" s="67">
        <v>2558</v>
      </c>
    </row>
    <row r="66" spans="1:10" ht="24" customHeight="1" x14ac:dyDescent="0.25">
      <c r="A66" s="13">
        <v>45792</v>
      </c>
      <c r="B66" s="33"/>
      <c r="C66" s="17" t="s">
        <v>100</v>
      </c>
      <c r="D66" s="17"/>
      <c r="E66" s="49" t="s">
        <v>103</v>
      </c>
      <c r="F66" s="49" t="s">
        <v>104</v>
      </c>
      <c r="G66" s="34">
        <v>171.7</v>
      </c>
      <c r="H66" s="67">
        <v>20525</v>
      </c>
      <c r="I66" s="55"/>
    </row>
    <row r="67" spans="1:10" ht="24" customHeight="1" x14ac:dyDescent="0.25">
      <c r="A67" s="39"/>
      <c r="B67" s="40"/>
      <c r="C67" s="41"/>
      <c r="D67" s="41"/>
      <c r="E67" s="41"/>
      <c r="F67" s="41"/>
      <c r="G67" s="42">
        <f>SUM(G34:G66)</f>
        <v>132311.96999999997</v>
      </c>
      <c r="H67" s="71"/>
    </row>
    <row r="68" spans="1:10" ht="26.25" customHeight="1" x14ac:dyDescent="0.25">
      <c r="G68" s="47"/>
      <c r="J68" s="29"/>
    </row>
    <row r="69" spans="1:10" x14ac:dyDescent="0.25">
      <c r="G69" s="57"/>
      <c r="J69" s="29"/>
    </row>
    <row r="70" spans="1:10" x14ac:dyDescent="0.25">
      <c r="G70" s="57"/>
      <c r="J70" s="29"/>
    </row>
    <row r="71" spans="1:10" x14ac:dyDescent="0.25">
      <c r="J71" s="29"/>
    </row>
    <row r="72" spans="1:10" x14ac:dyDescent="0.25">
      <c r="J72" s="29"/>
    </row>
    <row r="73" spans="1:10" x14ac:dyDescent="0.25">
      <c r="J73" s="29"/>
    </row>
    <row r="74" spans="1:10" x14ac:dyDescent="0.25">
      <c r="J74" s="29"/>
    </row>
  </sheetData>
  <autoFilter ref="A1:H68" xr:uid="{00000000-0009-0000-0000-000001000000}"/>
  <pageMargins left="0.11811023622047245" right="0.11811023622047245" top="0.59055118110236227" bottom="0.59055118110236227" header="0.31496062992125984" footer="0.31496062992125984"/>
  <pageSetup paperSize="9" scale="90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F66A4-D6D8-484F-ADA3-9A58B0325C82}">
  <dimension ref="A1"/>
  <sheetViews>
    <sheetView workbookViewId="0">
      <selection activeCell="C8" sqref="C8:E20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1</vt:lpstr>
      <vt:lpstr>Plan1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2025-06-13T10:59:11Z</cp:lastPrinted>
  <dcterms:created xsi:type="dcterms:W3CDTF">2015-02-24T11:41:13Z</dcterms:created>
  <dcterms:modified xsi:type="dcterms:W3CDTF">2025-07-18T10:18:00Z</dcterms:modified>
</cp:coreProperties>
</file>