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santacasag-my.sharepoint.com/personal/financeiro_santacasag_onmicrosoft_com/Documents/Documentos/Dados/SITE/SUBVENÇÃO/"/>
    </mc:Choice>
  </mc:AlternateContent>
  <xr:revisionPtr revIDLastSave="875" documentId="13_ncr:1_{B1A28616-C9B8-47CB-AB68-6E4558F3D392}" xr6:coauthVersionLast="47" xr6:coauthVersionMax="47" xr10:uidLastSave="{F41A29B8-0BFE-4946-BDB4-D37CA6E497C6}"/>
  <bookViews>
    <workbookView xWindow="-120" yWindow="-120" windowWidth="29040" windowHeight="15720" xr2:uid="{00000000-000D-0000-FFFF-FFFF00000000}"/>
  </bookViews>
  <sheets>
    <sheet name="Anexo 17" sheetId="8" r:id="rId1"/>
    <sheet name="maio" sheetId="13" r:id="rId2"/>
  </sheets>
  <definedNames>
    <definedName name="_xlnm._FilterDatabase" localSheetId="1" hidden="1">maio!$A$8:$H$65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3" l="1"/>
  <c r="F31" i="8" l="1"/>
  <c r="F30" i="8"/>
  <c r="G65" i="13"/>
  <c r="D78" i="8" l="1"/>
  <c r="E21" i="8" l="1"/>
  <c r="F33" i="8" l="1"/>
  <c r="E67" i="8" l="1"/>
  <c r="E63" i="8"/>
  <c r="E64" i="8"/>
  <c r="E65" i="8"/>
  <c r="E66" i="8"/>
  <c r="E68" i="8"/>
  <c r="E69" i="8"/>
  <c r="E70" i="8"/>
  <c r="E71" i="8"/>
  <c r="E72" i="8"/>
  <c r="E73" i="8"/>
  <c r="E74" i="8"/>
  <c r="E75" i="8"/>
  <c r="E76" i="8"/>
  <c r="E77" i="8"/>
  <c r="E62" i="8"/>
  <c r="F35" i="8" l="1"/>
  <c r="F99" i="8" l="1"/>
  <c r="C78" i="8"/>
  <c r="E78" i="8" s="1"/>
  <c r="F78" i="8"/>
  <c r="B78" i="8"/>
  <c r="F100" i="8" l="1"/>
  <c r="F101" i="8" l="1"/>
  <c r="F103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</author>
  </authors>
  <commentList>
    <comment ref="H31" authorId="0" shapeId="0" xr:uid="{3CEE4157-DAFA-4BB4-8236-3FEB384E1FA2}">
      <text>
        <r>
          <rPr>
            <b/>
            <sz val="8"/>
            <color indexed="81"/>
            <rFont val="Segoe UI"/>
            <family val="2"/>
          </rPr>
          <t>Mariana:</t>
        </r>
        <r>
          <rPr>
            <sz val="8"/>
            <color indexed="81"/>
            <rFont val="Segoe UI"/>
            <family val="2"/>
          </rPr>
          <t xml:space="preserve">
no dia 01/12 perda de 0,39
no dia 30/11 rendeu 4,36
</t>
        </r>
      </text>
    </comment>
  </commentList>
</comments>
</file>

<file path=xl/sharedStrings.xml><?xml version="1.0" encoding="utf-8"?>
<sst xmlns="http://schemas.openxmlformats.org/spreadsheetml/2006/main" count="334" uniqueCount="108">
  <si>
    <t>DEMONSTRATIVO INTEGRAL DAS RECEITAS E DESPESAS</t>
  </si>
  <si>
    <t>CNPJ:</t>
  </si>
  <si>
    <t>ENDEREÇO E CEP:</t>
  </si>
  <si>
    <t>EXERCÍCIO:</t>
  </si>
  <si>
    <t>DATA</t>
  </si>
  <si>
    <t>VALORES REPASSADOS (R$)</t>
  </si>
  <si>
    <t>TOTAL</t>
  </si>
  <si>
    <t>Presidente</t>
  </si>
  <si>
    <t>REPASSE AO TERCEIRO SETOR</t>
  </si>
  <si>
    <t>RELAÇÃO DAS DESPESAS (4)</t>
  </si>
  <si>
    <t>DATA DO DOCUMENTO</t>
  </si>
  <si>
    <t>ESPECIFICAÇÃO DO DOCUMENTO FISCAL(3)</t>
  </si>
  <si>
    <t>CREDOR</t>
  </si>
  <si>
    <t>NATUREZA DA DESPESA RESUMIDAMENTE</t>
  </si>
  <si>
    <t>VALOR (R$)</t>
  </si>
  <si>
    <t>PREFEITURA MUNICIPAL DE GUARAREMA</t>
  </si>
  <si>
    <t>SANTA CASA DE MISERICÓRDIA DE GUARAREMA</t>
  </si>
  <si>
    <t>48.517.932/0001-32</t>
  </si>
  <si>
    <t>Medicamentos</t>
  </si>
  <si>
    <t>Gêneros alimentícios</t>
  </si>
  <si>
    <t>Recursos Humanos (5)</t>
  </si>
  <si>
    <t>Outros serviços de terceiros</t>
  </si>
  <si>
    <t>Recursos Humanos (6)</t>
  </si>
  <si>
    <t>Outros materiais de consumo</t>
  </si>
  <si>
    <t>Locações diversas</t>
  </si>
  <si>
    <t>Outras despesas</t>
  </si>
  <si>
    <t>CPF:</t>
  </si>
  <si>
    <t>DOCUMENTO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</si>
  <si>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</si>
  <si>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</si>
  <si>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</si>
  <si>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</si>
  <si>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</si>
  <si>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</si>
  <si>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(B) REPASSES PÚBLICOS NO EXERCÍCIO</t>
  </si>
  <si>
    <t>(C) RECEITAS COM APLICAÇÕES FINANCEIRAS DOS REPASSES PÚBLICOS</t>
  </si>
  <si>
    <t>(D) OUTRAS RECEITAS DECORRENTES DA EXECUÇÃO DA AJUSTE (3)</t>
  </si>
  <si>
    <t>(E) TOTAL DE RECURSOS (A + B + C + D)</t>
  </si>
  <si>
    <t>(G) TOTAL DE RECURSOS DISPONÍVEIS NO EXERCÍCIO (E + F)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</si>
  <si>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</si>
  <si>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</si>
  <si>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</si>
  <si>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</si>
  <si>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</si>
  <si>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</si>
  <si>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</si>
  <si>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</si>
  <si>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Serviços médicos (*)</t>
  </si>
  <si>
    <t>Locação de imóveis</t>
  </si>
  <si>
    <t>Utilidades públicas (7)</t>
  </si>
  <si>
    <t>Combustível</t>
  </si>
  <si>
    <t>Bens e materiais permanentes</t>
  </si>
  <si>
    <t>Obras</t>
  </si>
  <si>
    <t>Despesas Financeiras e bancárias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</si>
  <si>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</si>
  <si>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</si>
  <si>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</si>
  <si>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</si>
  <si>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</si>
  <si>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</si>
  <si>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</si>
  <si>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</si>
  <si>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</si>
  <si>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</si>
  <si>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</si>
  <si>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PRAÇA DR. BOTELHO EGAS, 11 - CENTRO - GUARAREMA -SP</t>
  </si>
  <si>
    <t>MUNICIPAL</t>
  </si>
  <si>
    <t>(3) Receitas com estacionamento, alugueis, entre outras.</t>
  </si>
  <si>
    <t>Material Médico e Hospitalar(*)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</si>
  <si>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</si>
  <si>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extrato</t>
  </si>
  <si>
    <t>DEMONSTRATIVO DOS RECURSOS DISPONÍVEIS NO EXERCÍCIO</t>
  </si>
  <si>
    <t>(A) SALDO DO EXERCÍCIO ANTERIOR</t>
  </si>
  <si>
    <t>(F) RECURSOS PRÓPRIOS DA ENTIDADE PARCEIRA</t>
  </si>
  <si>
    <t>REPASSES AO TERCEIRO SETOR</t>
  </si>
  <si>
    <t>(M) VALOR AUTORIZADO PARA APLICAÇÃO NO EXERCÍCIO SEGUINTE (K-L)</t>
  </si>
  <si>
    <t>DEMONSTRATIVO DAS DESPESAS INCORRIDAS NO EXERCÍCIO</t>
  </si>
  <si>
    <t>TOTAL DE DESPESAS PAGSA NESTE EXERCÍCIO (R$)                                                      J = (H + I)</t>
  </si>
  <si>
    <t>ÓRGÃO PÚBLICO CONVENENTE:</t>
  </si>
  <si>
    <t>CONVENIADA:</t>
  </si>
  <si>
    <t>RESPONSÁVEL PELA CONVENIADA:</t>
  </si>
  <si>
    <t>OBJETO:</t>
  </si>
  <si>
    <t>ORIGEM DOS RECURSOS:</t>
  </si>
  <si>
    <t>TERMO DE CONVÊNIO</t>
  </si>
  <si>
    <t>CNPJ</t>
  </si>
  <si>
    <t>ANEXO 12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</si>
  <si>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</si>
  <si>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02/01/2023 a 31/01/2023</t>
  </si>
  <si>
    <t>Termo de Convênio 01/2022</t>
  </si>
  <si>
    <t>01/01/2023 a 31/12/2023</t>
  </si>
  <si>
    <t>Concessão de Subvenção do Município de Guararema para custeio das despesas de manutenção do atendimento à Saúde, conforme Plano de Trabalho, constante do Processo Administrativo nº 11834/2022 de 18 de outubro de 2022.</t>
  </si>
  <si>
    <t>Termo de Aditamento nº  01</t>
  </si>
  <si>
    <t>tarifa</t>
  </si>
  <si>
    <t>Despesas financeiras</t>
  </si>
  <si>
    <t>ALEXANDRE MARQUES</t>
  </si>
  <si>
    <t>284.896.558-47</t>
  </si>
  <si>
    <t>Alexandre Marques</t>
  </si>
  <si>
    <t>Maria Angelica M. da Silva Bassila</t>
  </si>
  <si>
    <t>Tesoureira</t>
  </si>
  <si>
    <t>Termo de Aditamento nº  03</t>
  </si>
  <si>
    <t>Termo de Aditamento nº  02</t>
  </si>
  <si>
    <t>recibo</t>
  </si>
  <si>
    <t>ordenados</t>
  </si>
  <si>
    <t>Os signatários, na qualidade de representantes da Santa Casa de Misericórdia de Guararem vem indicar, na forma abaixo detalhada, as despesas incorridas e pagas no exercício/2025 bem como as despesas a pagar no exercício seguinte.</t>
  </si>
  <si>
    <t>Transf. Bancária nº xxxx constante do Extrato</t>
  </si>
  <si>
    <t>rescisão complementar</t>
  </si>
  <si>
    <t>Guararema, 02 de junho de 2025.</t>
  </si>
  <si>
    <t>Funcionários da Santa Casa de Misericórdia de Guararema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</si>
</sst>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1" xfId="0" applyFont="1" applyBorder="1"/>
    <xf numFmtId="0" fontId="7" fillId="0" borderId="1" xfId="0" applyFont="1" applyBorder="1" applyAlignment="1">
      <alignment horizontal="center" wrapText="1"/>
    </xf>
    <xf numFmtId="164" fontId="3" fillId="0" borderId="1" xfId="1" applyFont="1" applyBorder="1"/>
    <xf numFmtId="164" fontId="3" fillId="0" borderId="1" xfId="1" applyFont="1" applyFill="1" applyBorder="1"/>
    <xf numFmtId="0" fontId="1" fillId="0" borderId="0" xfId="0" applyFont="1" applyAlignment="1">
      <alignment horizontal="left"/>
    </xf>
    <xf numFmtId="4" fontId="3" fillId="0" borderId="1" xfId="0" applyNumberFormat="1" applyFont="1" applyBorder="1"/>
    <xf numFmtId="0" fontId="10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5" xfId="0" applyFont="1" applyBorder="1"/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horizontal="left"/>
    </xf>
    <xf numFmtId="0" fontId="2" fillId="2" borderId="1" xfId="0" applyFont="1" applyFill="1" applyBorder="1"/>
    <xf numFmtId="4" fontId="7" fillId="2" borderId="1" xfId="0" applyNumberFormat="1" applyFont="1" applyFill="1" applyBorder="1"/>
    <xf numFmtId="14" fontId="3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 wrapText="1"/>
    </xf>
    <xf numFmtId="4" fontId="0" fillId="0" borderId="0" xfId="0" applyNumberFormat="1"/>
    <xf numFmtId="0" fontId="5" fillId="0" borderId="0" xfId="0" applyFont="1" applyAlignment="1">
      <alignment horizontal="center"/>
    </xf>
    <xf numFmtId="164" fontId="8" fillId="0" borderId="1" xfId="1" applyFont="1" applyFill="1" applyBorder="1"/>
    <xf numFmtId="14" fontId="3" fillId="2" borderId="1" xfId="0" applyNumberFormat="1" applyFont="1" applyFill="1" applyBorder="1"/>
    <xf numFmtId="4" fontId="3" fillId="0" borderId="0" xfId="0" applyNumberFormat="1" applyFont="1"/>
    <xf numFmtId="3" fontId="1" fillId="0" borderId="0" xfId="0" applyNumberFormat="1" applyFont="1"/>
    <xf numFmtId="4" fontId="8" fillId="0" borderId="1" xfId="0" applyNumberFormat="1" applyFont="1" applyBorder="1"/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14" fillId="0" borderId="0" xfId="0" applyFont="1"/>
    <xf numFmtId="14" fontId="13" fillId="0" borderId="1" xfId="0" applyNumberFormat="1" applyFont="1" applyBorder="1"/>
    <xf numFmtId="0" fontId="21" fillId="0" borderId="1" xfId="0" applyFont="1" applyBorder="1" applyAlignment="1">
      <alignment horizontal="center" wrapText="1"/>
    </xf>
    <xf numFmtId="164" fontId="20" fillId="3" borderId="1" xfId="1" applyFont="1" applyFill="1" applyBorder="1"/>
    <xf numFmtId="0" fontId="19" fillId="0" borderId="0" xfId="0" applyFont="1"/>
    <xf numFmtId="14" fontId="8" fillId="0" borderId="1" xfId="0" applyNumberFormat="1" applyFont="1" applyBorder="1"/>
    <xf numFmtId="164" fontId="0" fillId="0" borderId="1" xfId="1" applyFont="1" applyBorder="1"/>
    <xf numFmtId="14" fontId="1" fillId="0" borderId="1" xfId="0" applyNumberFormat="1" applyFont="1" applyBorder="1"/>
    <xf numFmtId="0" fontId="2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164" fontId="20" fillId="2" borderId="1" xfId="1" applyFont="1" applyFill="1" applyBorder="1"/>
    <xf numFmtId="0" fontId="20" fillId="0" borderId="1" xfId="0" applyFont="1" applyBorder="1" applyAlignment="1">
      <alignment horizontal="center" wrapText="1"/>
    </xf>
    <xf numFmtId="44" fontId="13" fillId="0" borderId="0" xfId="0" applyNumberFormat="1" applyFont="1"/>
    <xf numFmtId="164" fontId="13" fillId="0" borderId="1" xfId="1" applyFont="1" applyFill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4" fontId="13" fillId="0" borderId="2" xfId="1" applyFont="1" applyFill="1" applyBorder="1" applyAlignment="1">
      <alignment horizontal="center"/>
    </xf>
    <xf numFmtId="164" fontId="13" fillId="0" borderId="4" xfId="1" applyFont="1" applyFill="1" applyBorder="1" applyAlignment="1">
      <alignment horizontal="center"/>
    </xf>
    <xf numFmtId="3" fontId="8" fillId="0" borderId="2" xfId="0" applyNumberFormat="1" applyFont="1" applyBorder="1" applyAlignment="1">
      <alignment horizontal="center" wrapText="1"/>
    </xf>
    <xf numFmtId="3" fontId="8" fillId="0" borderId="4" xfId="0" applyNumberFormat="1" applyFont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3" fillId="0" borderId="0" xfId="0" applyFont="1" applyAlignment="1">
      <alignment horizontal="center" wrapText="1"/>
    </xf>
    <xf numFmtId="164" fontId="1" fillId="0" borderId="2" xfId="1" applyFont="1" applyFill="1" applyBorder="1" applyAlignment="1">
      <alignment horizontal="center"/>
    </xf>
    <xf numFmtId="164" fontId="1" fillId="0" borderId="4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44" fontId="19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1"/>
  <sheetViews>
    <sheetView tabSelected="1" topLeftCell="A100" zoomScaleNormal="100" workbookViewId="0">
      <selection activeCell="E94" sqref="E94"/>
    </sheetView>
  </sheetViews>
  <sheetFormatPr defaultRowHeight="15" x14ac:dyDescent="0.25"/>
  <cols>
    <col min="1" max="1" width="28.5703125" customWidth="1"/>
    <col min="2" max="2" width="13.85546875" customWidth="1"/>
    <col min="3" max="3" width="13.7109375" customWidth="1"/>
    <col min="4" max="4" width="15" customWidth="1"/>
    <col min="5" max="5" width="10.28515625" customWidth="1"/>
    <col min="6" max="6" width="14.7109375" customWidth="1"/>
    <col min="8" max="8" width="0" hidden="1" customWidth="1"/>
    <col min="9" max="9" width="16.28515625" hidden="1" customWidth="1"/>
    <col min="10" max="10" width="16.28515625" customWidth="1"/>
    <col min="11" max="11" width="19.140625" customWidth="1"/>
  </cols>
  <sheetData>
    <row r="1" spans="1:6" x14ac:dyDescent="0.25">
      <c r="A1" s="68" t="s">
        <v>85</v>
      </c>
      <c r="B1" s="68"/>
      <c r="C1" s="68"/>
      <c r="D1" s="68"/>
      <c r="E1" s="68"/>
      <c r="F1" s="68"/>
    </row>
    <row r="2" spans="1:6" ht="3.75" customHeight="1" x14ac:dyDescent="0.25">
      <c r="A2" s="35"/>
      <c r="B2" s="35"/>
      <c r="C2" s="35"/>
      <c r="D2" s="35"/>
      <c r="E2" s="35"/>
      <c r="F2" s="35"/>
    </row>
    <row r="3" spans="1:6" x14ac:dyDescent="0.25">
      <c r="A3" s="68" t="s">
        <v>74</v>
      </c>
      <c r="B3" s="68"/>
      <c r="C3" s="68"/>
      <c r="D3" s="68"/>
      <c r="E3" s="68"/>
      <c r="F3" s="68"/>
    </row>
    <row r="4" spans="1:6" x14ac:dyDescent="0.25">
      <c r="A4" s="68" t="s">
        <v>0</v>
      </c>
      <c r="B4" s="68"/>
      <c r="C4" s="68"/>
      <c r="D4" s="68"/>
      <c r="E4" s="68"/>
      <c r="F4" s="68"/>
    </row>
    <row r="5" spans="1:6" ht="6.75" customHeight="1" x14ac:dyDescent="0.25">
      <c r="A5" s="35"/>
      <c r="B5" s="35"/>
      <c r="C5" s="35"/>
      <c r="D5" s="35"/>
      <c r="E5" s="35"/>
      <c r="F5" s="35"/>
    </row>
    <row r="6" spans="1:6" x14ac:dyDescent="0.25">
      <c r="A6" s="68" t="s">
        <v>83</v>
      </c>
      <c r="B6" s="68"/>
      <c r="C6" s="68"/>
      <c r="D6" s="68"/>
      <c r="E6" s="68"/>
      <c r="F6" s="68"/>
    </row>
    <row r="7" spans="1:6" ht="8.25" customHeight="1" x14ac:dyDescent="0.25">
      <c r="A7" s="1"/>
      <c r="B7" s="1"/>
      <c r="C7" s="1"/>
      <c r="D7" s="1"/>
      <c r="E7" s="1"/>
      <c r="F7" s="1"/>
    </row>
    <row r="8" spans="1:6" x14ac:dyDescent="0.25">
      <c r="A8" s="4" t="s">
        <v>78</v>
      </c>
      <c r="B8" s="1" t="s">
        <v>15</v>
      </c>
      <c r="C8" s="1"/>
      <c r="D8" s="1"/>
      <c r="E8" s="1"/>
      <c r="F8" s="1"/>
    </row>
    <row r="9" spans="1:6" x14ac:dyDescent="0.25">
      <c r="A9" s="4" t="s">
        <v>79</v>
      </c>
      <c r="B9" s="1" t="s">
        <v>16</v>
      </c>
      <c r="C9" s="1"/>
      <c r="D9" s="1"/>
      <c r="E9" s="1"/>
      <c r="F9" s="1"/>
    </row>
    <row r="10" spans="1:6" x14ac:dyDescent="0.25">
      <c r="A10" s="4" t="s">
        <v>1</v>
      </c>
      <c r="B10" s="1" t="s">
        <v>17</v>
      </c>
      <c r="C10" s="1"/>
      <c r="D10" s="1"/>
      <c r="E10" s="1"/>
      <c r="F10" s="1"/>
    </row>
    <row r="11" spans="1:6" x14ac:dyDescent="0.25">
      <c r="A11" s="4" t="s">
        <v>2</v>
      </c>
      <c r="B11" s="1" t="s">
        <v>65</v>
      </c>
      <c r="C11" s="1"/>
      <c r="D11" s="1"/>
      <c r="E11" s="1"/>
      <c r="F11" s="1"/>
    </row>
    <row r="12" spans="1:6" x14ac:dyDescent="0.25">
      <c r="A12" s="4" t="s">
        <v>80</v>
      </c>
      <c r="B12" s="1" t="s">
        <v>94</v>
      </c>
      <c r="C12" s="1"/>
      <c r="D12" s="1"/>
      <c r="E12" s="1"/>
      <c r="F12" s="1"/>
    </row>
    <row r="13" spans="1:6" x14ac:dyDescent="0.25">
      <c r="A13" s="4" t="s">
        <v>26</v>
      </c>
      <c r="B13" s="39" t="s">
        <v>95</v>
      </c>
      <c r="C13" s="1"/>
      <c r="D13" s="1"/>
      <c r="E13" s="1"/>
      <c r="F13" s="1"/>
    </row>
    <row r="14" spans="1:6" ht="51.75" customHeight="1" x14ac:dyDescent="0.25">
      <c r="A14" s="4" t="s">
        <v>81</v>
      </c>
      <c r="B14" s="69" t="s">
        <v>90</v>
      </c>
      <c r="C14" s="69"/>
      <c r="D14" s="69"/>
      <c r="E14" s="69"/>
      <c r="F14" s="69"/>
    </row>
    <row r="15" spans="1:6" x14ac:dyDescent="0.25">
      <c r="A15" s="4" t="s">
        <v>3</v>
      </c>
      <c r="B15" s="9">
        <v>2025</v>
      </c>
      <c r="C15" s="1"/>
      <c r="D15" s="1"/>
      <c r="E15" s="1"/>
      <c r="F15" s="1"/>
    </row>
    <row r="16" spans="1:6" x14ac:dyDescent="0.25">
      <c r="A16" s="4" t="s">
        <v>82</v>
      </c>
      <c r="B16" s="1" t="s">
        <v>66</v>
      </c>
      <c r="C16" s="1"/>
      <c r="D16" s="1"/>
      <c r="E16" s="1"/>
      <c r="F16" s="1"/>
    </row>
    <row r="17" spans="1:11" ht="6.75" customHeight="1" x14ac:dyDescent="0.25">
      <c r="A17" s="1"/>
      <c r="B17" s="1"/>
      <c r="C17" s="1"/>
      <c r="D17" s="1"/>
      <c r="E17" s="1"/>
      <c r="F17" s="1"/>
    </row>
    <row r="18" spans="1:11" x14ac:dyDescent="0.25">
      <c r="A18" s="13" t="s">
        <v>27</v>
      </c>
      <c r="B18" s="13" t="s">
        <v>4</v>
      </c>
      <c r="C18" s="70" t="s">
        <v>28</v>
      </c>
      <c r="D18" s="71"/>
      <c r="E18" s="72" t="s">
        <v>29</v>
      </c>
      <c r="F18" s="72"/>
    </row>
    <row r="19" spans="1:11" x14ac:dyDescent="0.25">
      <c r="A19" s="12" t="s">
        <v>88</v>
      </c>
      <c r="B19" s="44">
        <v>44923</v>
      </c>
      <c r="C19" s="61" t="s">
        <v>89</v>
      </c>
      <c r="D19" s="62"/>
      <c r="E19" s="57">
        <v>16899405.699999999</v>
      </c>
      <c r="F19" s="57"/>
      <c r="I19" s="21"/>
    </row>
    <row r="20" spans="1:11" x14ac:dyDescent="0.25">
      <c r="A20" s="12" t="s">
        <v>91</v>
      </c>
      <c r="B20" s="50">
        <v>45202</v>
      </c>
      <c r="C20" s="73"/>
      <c r="D20" s="73"/>
      <c r="E20" s="57">
        <v>265184.92</v>
      </c>
      <c r="F20" s="57"/>
      <c r="I20" s="20"/>
    </row>
    <row r="21" spans="1:11" x14ac:dyDescent="0.25">
      <c r="A21" s="12" t="s">
        <v>100</v>
      </c>
      <c r="B21" s="50">
        <v>45225</v>
      </c>
      <c r="C21" s="61"/>
      <c r="D21" s="62"/>
      <c r="E21" s="63">
        <f>20899230.7</f>
        <v>20899230.699999999</v>
      </c>
      <c r="F21" s="64"/>
      <c r="I21" s="20"/>
    </row>
    <row r="22" spans="1:11" ht="15" customHeight="1" x14ac:dyDescent="0.25">
      <c r="A22" s="12" t="s">
        <v>99</v>
      </c>
      <c r="B22" s="50">
        <v>45282</v>
      </c>
      <c r="C22" s="80"/>
      <c r="D22" s="81"/>
      <c r="E22" s="78">
        <v>131470.96</v>
      </c>
      <c r="F22" s="79"/>
      <c r="I22" s="20"/>
    </row>
    <row r="23" spans="1:11" x14ac:dyDescent="0.25">
      <c r="A23" s="72" t="s">
        <v>71</v>
      </c>
      <c r="B23" s="72"/>
      <c r="C23" s="72"/>
      <c r="D23" s="72"/>
      <c r="E23" s="72"/>
      <c r="F23" s="72"/>
    </row>
    <row r="24" spans="1:11" ht="28.5" customHeight="1" x14ac:dyDescent="0.25">
      <c r="A24" s="18" t="s">
        <v>30</v>
      </c>
      <c r="B24" s="18" t="s">
        <v>31</v>
      </c>
      <c r="C24" s="18" t="s">
        <v>32</v>
      </c>
      <c r="D24" s="60" t="s">
        <v>33</v>
      </c>
      <c r="E24" s="60"/>
      <c r="F24" s="18" t="s">
        <v>5</v>
      </c>
    </row>
    <row r="25" spans="1:11" ht="33" customHeight="1" x14ac:dyDescent="0.25">
      <c r="A25" s="48"/>
      <c r="B25" s="36"/>
      <c r="C25" s="48"/>
      <c r="D25" s="65" t="s">
        <v>104</v>
      </c>
      <c r="E25" s="66"/>
      <c r="F25" s="36"/>
      <c r="J25" s="20"/>
    </row>
    <row r="26" spans="1:11" ht="27" customHeight="1" x14ac:dyDescent="0.25">
      <c r="A26" s="48"/>
      <c r="B26" s="36"/>
      <c r="C26" s="48"/>
      <c r="D26" s="65" t="s">
        <v>104</v>
      </c>
      <c r="E26" s="66"/>
      <c r="F26" s="36"/>
      <c r="I26" s="21"/>
      <c r="J26" s="20"/>
      <c r="K26" s="20"/>
    </row>
    <row r="27" spans="1:11" ht="27" customHeight="1" x14ac:dyDescent="0.25">
      <c r="A27" s="48"/>
      <c r="B27" s="36"/>
      <c r="C27" s="48"/>
      <c r="D27" s="67"/>
      <c r="E27" s="67"/>
      <c r="F27" s="36"/>
      <c r="J27" s="20"/>
      <c r="K27" s="20"/>
    </row>
    <row r="28" spans="1:11" ht="27" customHeight="1" x14ac:dyDescent="0.25">
      <c r="A28" s="48"/>
      <c r="B28" s="36"/>
      <c r="C28" s="48"/>
      <c r="D28" s="67"/>
      <c r="E28" s="67"/>
      <c r="F28" s="36"/>
      <c r="J28" s="20"/>
      <c r="K28" s="20"/>
    </row>
    <row r="29" spans="1:11" x14ac:dyDescent="0.25">
      <c r="A29" s="58" t="s">
        <v>72</v>
      </c>
      <c r="B29" s="58"/>
      <c r="C29" s="58"/>
      <c r="D29" s="58"/>
      <c r="E29" s="58"/>
      <c r="F29" s="36">
        <v>262277.84999999998</v>
      </c>
      <c r="J29" s="20"/>
      <c r="K29" s="20"/>
    </row>
    <row r="30" spans="1:11" x14ac:dyDescent="0.25">
      <c r="A30" s="58" t="s">
        <v>34</v>
      </c>
      <c r="B30" s="58"/>
      <c r="C30" s="58"/>
      <c r="D30" s="58"/>
      <c r="E30" s="58"/>
      <c r="F30" s="8">
        <f>SUM(F25:F28)</f>
        <v>0</v>
      </c>
      <c r="J30" s="20"/>
      <c r="K30" s="20"/>
    </row>
    <row r="31" spans="1:11" x14ac:dyDescent="0.25">
      <c r="A31" s="58" t="s">
        <v>35</v>
      </c>
      <c r="B31" s="58"/>
      <c r="C31" s="58"/>
      <c r="D31" s="58"/>
      <c r="E31" s="58"/>
      <c r="F31" s="36">
        <f>883.46+0.01</f>
        <v>883.47</v>
      </c>
      <c r="H31" s="43" t="s">
        <v>87</v>
      </c>
      <c r="J31" s="20"/>
      <c r="K31" s="20"/>
    </row>
    <row r="32" spans="1:11" x14ac:dyDescent="0.25">
      <c r="A32" s="58" t="s">
        <v>36</v>
      </c>
      <c r="B32" s="58"/>
      <c r="C32" s="58"/>
      <c r="D32" s="58"/>
      <c r="E32" s="58"/>
      <c r="F32" s="8">
        <v>0</v>
      </c>
      <c r="J32" s="20"/>
      <c r="K32" s="20"/>
    </row>
    <row r="33" spans="1:11" x14ac:dyDescent="0.25">
      <c r="A33" s="58" t="s">
        <v>37</v>
      </c>
      <c r="B33" s="58"/>
      <c r="C33" s="58"/>
      <c r="D33" s="58"/>
      <c r="E33" s="58"/>
      <c r="F33" s="8">
        <f>F29+F30+F31+F32</f>
        <v>263161.31999999995</v>
      </c>
      <c r="J33" s="20"/>
      <c r="K33" s="20"/>
    </row>
    <row r="34" spans="1:11" x14ac:dyDescent="0.25">
      <c r="A34" s="58" t="s">
        <v>73</v>
      </c>
      <c r="B34" s="58"/>
      <c r="C34" s="58"/>
      <c r="D34" s="58"/>
      <c r="E34" s="58"/>
      <c r="F34" s="8">
        <v>0</v>
      </c>
      <c r="K34" s="20"/>
    </row>
    <row r="35" spans="1:11" x14ac:dyDescent="0.25">
      <c r="A35" s="58" t="s">
        <v>38</v>
      </c>
      <c r="B35" s="58"/>
      <c r="C35" s="58"/>
      <c r="D35" s="58"/>
      <c r="E35" s="58"/>
      <c r="F35" s="7">
        <f>F33+F34</f>
        <v>263161.31999999995</v>
      </c>
      <c r="G35" s="21"/>
      <c r="I35" s="21"/>
      <c r="K35" s="20"/>
    </row>
    <row r="36" spans="1:11" ht="9.75" customHeight="1" x14ac:dyDescent="0.25">
      <c r="A36" s="11" t="s">
        <v>39</v>
      </c>
      <c r="B36" s="2"/>
      <c r="C36" s="2"/>
      <c r="I36" s="21"/>
      <c r="K36" s="20"/>
    </row>
    <row r="37" spans="1:11" ht="11.25" customHeight="1" x14ac:dyDescent="0.25">
      <c r="A37" s="11" t="s">
        <v>40</v>
      </c>
      <c r="B37" s="2"/>
      <c r="C37" s="2"/>
      <c r="K37" s="20"/>
    </row>
    <row r="38" spans="1:11" ht="10.5" customHeight="1" x14ac:dyDescent="0.25">
      <c r="A38" s="11" t="s">
        <v>67</v>
      </c>
      <c r="B38" s="2"/>
      <c r="C38" s="2"/>
      <c r="I38" s="21"/>
      <c r="K38" s="20"/>
    </row>
    <row r="39" spans="1:11" ht="10.5" customHeight="1" x14ac:dyDescent="0.25">
      <c r="A39" s="11"/>
      <c r="B39" s="2"/>
      <c r="C39" s="2"/>
      <c r="I39" s="21"/>
      <c r="K39" s="20"/>
    </row>
    <row r="40" spans="1:11" ht="10.5" customHeight="1" x14ac:dyDescent="0.25">
      <c r="A40" s="11"/>
      <c r="B40" s="2"/>
      <c r="C40" s="2"/>
      <c r="I40" s="21"/>
      <c r="K40" s="20"/>
    </row>
    <row r="41" spans="1:11" ht="10.5" customHeight="1" x14ac:dyDescent="0.25">
      <c r="A41" s="11"/>
      <c r="B41" s="2"/>
      <c r="C41" s="2"/>
      <c r="I41" s="21"/>
      <c r="K41" s="20"/>
    </row>
    <row r="42" spans="1:11" ht="10.5" customHeight="1" x14ac:dyDescent="0.25">
      <c r="A42" s="11"/>
      <c r="B42" s="2"/>
      <c r="C42" s="2"/>
      <c r="I42" s="21"/>
      <c r="K42" s="20"/>
    </row>
    <row r="43" spans="1:11" ht="10.5" customHeight="1" x14ac:dyDescent="0.25">
      <c r="A43" s="11"/>
      <c r="B43" s="2"/>
      <c r="C43" s="2"/>
      <c r="I43" s="21"/>
      <c r="K43" s="20"/>
    </row>
    <row r="44" spans="1:11" ht="10.5" customHeight="1" x14ac:dyDescent="0.25">
      <c r="A44" s="11"/>
      <c r="B44" s="2"/>
      <c r="C44" s="2"/>
      <c r="I44" s="21"/>
      <c r="K44" s="20"/>
    </row>
    <row r="45" spans="1:11" ht="10.5" customHeight="1" x14ac:dyDescent="0.25">
      <c r="A45" s="11"/>
      <c r="B45" s="2"/>
      <c r="C45" s="2"/>
      <c r="I45" s="21"/>
      <c r="K45" s="20"/>
    </row>
    <row r="46" spans="1:11" ht="10.5" customHeight="1" x14ac:dyDescent="0.25">
      <c r="A46" s="11"/>
      <c r="B46" s="2"/>
      <c r="C46" s="2"/>
      <c r="I46" s="21"/>
      <c r="K46" s="20"/>
    </row>
    <row r="47" spans="1:11" ht="10.5" customHeight="1" x14ac:dyDescent="0.25">
      <c r="A47" s="11"/>
      <c r="B47" s="2"/>
      <c r="C47" s="2"/>
      <c r="I47" s="21"/>
      <c r="K47" s="20"/>
    </row>
    <row r="48" spans="1:11" ht="10.5" customHeight="1" x14ac:dyDescent="0.25">
      <c r="A48" s="11"/>
      <c r="B48" s="2"/>
      <c r="C48" s="2"/>
      <c r="I48" s="21"/>
      <c r="K48" s="20"/>
    </row>
    <row r="49" spans="1:11" ht="10.5" customHeight="1" x14ac:dyDescent="0.25">
      <c r="A49" s="11"/>
      <c r="B49" s="2"/>
      <c r="C49" s="2"/>
      <c r="I49" s="21"/>
      <c r="K49" s="20"/>
    </row>
    <row r="50" spans="1:11" ht="20.100000000000001" customHeight="1" x14ac:dyDescent="0.25">
      <c r="A50" s="68" t="s">
        <v>85</v>
      </c>
      <c r="B50" s="68"/>
      <c r="C50" s="68"/>
      <c r="D50" s="68"/>
      <c r="E50" s="68"/>
      <c r="F50" s="68"/>
    </row>
    <row r="51" spans="1:11" ht="13.5" customHeight="1" x14ac:dyDescent="0.25">
      <c r="A51" s="35"/>
      <c r="B51" s="35"/>
      <c r="C51" s="35"/>
      <c r="D51" s="35"/>
      <c r="E51" s="35"/>
      <c r="F51" s="35"/>
    </row>
    <row r="52" spans="1:11" ht="16.5" customHeight="1" x14ac:dyDescent="0.25">
      <c r="A52" s="68" t="s">
        <v>74</v>
      </c>
      <c r="B52" s="68"/>
      <c r="C52" s="68"/>
      <c r="D52" s="68"/>
      <c r="E52" s="68"/>
      <c r="F52" s="68"/>
    </row>
    <row r="53" spans="1:11" ht="16.5" customHeight="1" x14ac:dyDescent="0.25">
      <c r="A53" s="68" t="s">
        <v>0</v>
      </c>
      <c r="B53" s="68"/>
      <c r="C53" s="68"/>
      <c r="D53" s="68"/>
      <c r="E53" s="68"/>
      <c r="F53" s="68"/>
    </row>
    <row r="54" spans="1:11" ht="9.75" customHeight="1" x14ac:dyDescent="0.25">
      <c r="A54" s="35"/>
      <c r="B54" s="35"/>
      <c r="C54" s="35"/>
      <c r="D54" s="35"/>
      <c r="E54" s="35"/>
      <c r="F54" s="35"/>
    </row>
    <row r="55" spans="1:11" ht="13.5" customHeight="1" x14ac:dyDescent="0.25">
      <c r="A55" s="68" t="s">
        <v>83</v>
      </c>
      <c r="B55" s="68"/>
      <c r="C55" s="68"/>
      <c r="D55" s="68"/>
      <c r="E55" s="68"/>
      <c r="F55" s="68"/>
    </row>
    <row r="56" spans="1:11" ht="13.5" customHeight="1" x14ac:dyDescent="0.25"/>
    <row r="57" spans="1:11" ht="38.25" customHeight="1" x14ac:dyDescent="0.25">
      <c r="A57" s="77" t="s">
        <v>103</v>
      </c>
      <c r="B57" s="77"/>
      <c r="C57" s="77"/>
      <c r="D57" s="77"/>
      <c r="E57" s="77"/>
      <c r="F57" s="77"/>
    </row>
    <row r="58" spans="1:11" ht="9.75" customHeight="1" x14ac:dyDescent="0.25"/>
    <row r="59" spans="1:11" ht="15.75" customHeight="1" x14ac:dyDescent="0.25">
      <c r="A59" s="59" t="s">
        <v>76</v>
      </c>
      <c r="B59" s="59"/>
      <c r="C59" s="59"/>
      <c r="D59" s="59"/>
      <c r="E59" s="59"/>
      <c r="F59" s="59"/>
    </row>
    <row r="60" spans="1:11" ht="12" customHeight="1" x14ac:dyDescent="0.25">
      <c r="A60" s="82" t="s">
        <v>41</v>
      </c>
      <c r="B60" s="82"/>
      <c r="C60" s="82"/>
      <c r="D60" s="82"/>
      <c r="E60" s="82"/>
      <c r="F60" s="82"/>
    </row>
    <row r="61" spans="1:11" ht="68.25" x14ac:dyDescent="0.25">
      <c r="A61" s="15" t="s">
        <v>42</v>
      </c>
      <c r="B61" s="15" t="s">
        <v>43</v>
      </c>
      <c r="C61" s="15" t="s">
        <v>44</v>
      </c>
      <c r="D61" s="15" t="s">
        <v>45</v>
      </c>
      <c r="E61" s="15" t="s">
        <v>77</v>
      </c>
      <c r="F61" s="15" t="s">
        <v>46</v>
      </c>
    </row>
    <row r="62" spans="1:11" ht="20.100000000000001" customHeight="1" x14ac:dyDescent="0.25">
      <c r="A62" s="12" t="s">
        <v>20</v>
      </c>
      <c r="B62" s="40">
        <v>135279.56</v>
      </c>
      <c r="C62" s="40">
        <v>0</v>
      </c>
      <c r="D62" s="40">
        <v>135279.56</v>
      </c>
      <c r="E62" s="40">
        <f>C62+D62</f>
        <v>135279.56</v>
      </c>
      <c r="F62" s="10">
        <v>0</v>
      </c>
    </row>
    <row r="63" spans="1:11" ht="20.100000000000001" customHeight="1" x14ac:dyDescent="0.25">
      <c r="A63" s="12" t="s">
        <v>22</v>
      </c>
      <c r="B63" s="40">
        <v>0</v>
      </c>
      <c r="C63" s="40">
        <v>0</v>
      </c>
      <c r="D63" s="40">
        <v>0</v>
      </c>
      <c r="E63" s="40">
        <f t="shared" ref="E63:E78" si="0">C63+D63</f>
        <v>0</v>
      </c>
      <c r="F63" s="10">
        <v>0</v>
      </c>
    </row>
    <row r="64" spans="1:11" ht="20.100000000000001" customHeight="1" x14ac:dyDescent="0.25">
      <c r="A64" s="12" t="s">
        <v>18</v>
      </c>
      <c r="B64" s="40">
        <v>0</v>
      </c>
      <c r="C64" s="40">
        <v>0</v>
      </c>
      <c r="D64" s="40">
        <v>0</v>
      </c>
      <c r="E64" s="40">
        <f t="shared" si="0"/>
        <v>0</v>
      </c>
      <c r="F64" s="10">
        <v>0</v>
      </c>
    </row>
    <row r="65" spans="1:9" ht="20.100000000000001" customHeight="1" x14ac:dyDescent="0.25">
      <c r="A65" s="12" t="s">
        <v>68</v>
      </c>
      <c r="B65" s="40">
        <v>0</v>
      </c>
      <c r="C65" s="40">
        <v>0</v>
      </c>
      <c r="D65" s="40">
        <v>0</v>
      </c>
      <c r="E65" s="40">
        <f t="shared" si="0"/>
        <v>0</v>
      </c>
      <c r="F65" s="10">
        <v>0</v>
      </c>
      <c r="I65" s="34"/>
    </row>
    <row r="66" spans="1:9" ht="20.100000000000001" customHeight="1" x14ac:dyDescent="0.25">
      <c r="A66" s="12" t="s">
        <v>19</v>
      </c>
      <c r="B66" s="40">
        <v>0</v>
      </c>
      <c r="C66" s="40">
        <v>0</v>
      </c>
      <c r="D66" s="40">
        <v>0</v>
      </c>
      <c r="E66" s="40">
        <f t="shared" si="0"/>
        <v>0</v>
      </c>
      <c r="F66" s="10">
        <v>0</v>
      </c>
      <c r="I66" s="34"/>
    </row>
    <row r="67" spans="1:9" ht="20.100000000000001" customHeight="1" x14ac:dyDescent="0.25">
      <c r="A67" s="14" t="s">
        <v>23</v>
      </c>
      <c r="B67" s="40">
        <v>0</v>
      </c>
      <c r="C67" s="40">
        <v>0</v>
      </c>
      <c r="D67" s="40">
        <v>0</v>
      </c>
      <c r="E67" s="40">
        <f t="shared" si="0"/>
        <v>0</v>
      </c>
      <c r="F67" s="10">
        <v>0</v>
      </c>
    </row>
    <row r="68" spans="1:9" ht="20.100000000000001" customHeight="1" x14ac:dyDescent="0.25">
      <c r="A68" s="12" t="s">
        <v>47</v>
      </c>
      <c r="B68" s="40">
        <v>0</v>
      </c>
      <c r="C68" s="40">
        <v>0</v>
      </c>
      <c r="D68" s="40">
        <v>0</v>
      </c>
      <c r="E68" s="40">
        <f t="shared" si="0"/>
        <v>0</v>
      </c>
      <c r="F68" s="10">
        <v>0</v>
      </c>
    </row>
    <row r="69" spans="1:9" ht="20.100000000000001" customHeight="1" x14ac:dyDescent="0.25">
      <c r="A69" s="14" t="s">
        <v>21</v>
      </c>
      <c r="B69" s="40">
        <v>0</v>
      </c>
      <c r="C69" s="40">
        <v>0</v>
      </c>
      <c r="D69" s="40">
        <v>0</v>
      </c>
      <c r="E69" s="40">
        <f t="shared" si="0"/>
        <v>0</v>
      </c>
      <c r="F69" s="10">
        <v>0</v>
      </c>
      <c r="I69" s="38"/>
    </row>
    <row r="70" spans="1:9" ht="20.100000000000001" customHeight="1" x14ac:dyDescent="0.25">
      <c r="A70" s="12" t="s">
        <v>48</v>
      </c>
      <c r="B70" s="40">
        <v>0</v>
      </c>
      <c r="C70" s="40">
        <v>0</v>
      </c>
      <c r="D70" s="40">
        <v>0</v>
      </c>
      <c r="E70" s="40">
        <f t="shared" si="0"/>
        <v>0</v>
      </c>
      <c r="F70" s="10">
        <v>0</v>
      </c>
    </row>
    <row r="71" spans="1:9" ht="20.100000000000001" customHeight="1" x14ac:dyDescent="0.25">
      <c r="A71" s="12" t="s">
        <v>24</v>
      </c>
      <c r="B71" s="40">
        <v>0</v>
      </c>
      <c r="C71" s="40">
        <v>0</v>
      </c>
      <c r="D71" s="40">
        <v>0</v>
      </c>
      <c r="E71" s="40">
        <f t="shared" si="0"/>
        <v>0</v>
      </c>
      <c r="F71" s="10">
        <v>0</v>
      </c>
    </row>
    <row r="72" spans="1:9" ht="20.100000000000001" customHeight="1" x14ac:dyDescent="0.25">
      <c r="A72" s="12" t="s">
        <v>49</v>
      </c>
      <c r="B72" s="40">
        <v>0</v>
      </c>
      <c r="C72" s="40">
        <v>0</v>
      </c>
      <c r="D72" s="40">
        <v>0</v>
      </c>
      <c r="E72" s="40">
        <f t="shared" si="0"/>
        <v>0</v>
      </c>
      <c r="F72" s="10">
        <v>0</v>
      </c>
      <c r="I72" s="38"/>
    </row>
    <row r="73" spans="1:9" ht="20.100000000000001" customHeight="1" x14ac:dyDescent="0.25">
      <c r="A73" s="12" t="s">
        <v>50</v>
      </c>
      <c r="B73" s="40">
        <v>0</v>
      </c>
      <c r="C73" s="40">
        <v>0</v>
      </c>
      <c r="D73" s="40">
        <v>0</v>
      </c>
      <c r="E73" s="40">
        <f t="shared" si="0"/>
        <v>0</v>
      </c>
      <c r="F73" s="10">
        <v>0</v>
      </c>
      <c r="I73" s="34"/>
    </row>
    <row r="74" spans="1:9" ht="20.100000000000001" customHeight="1" x14ac:dyDescent="0.25">
      <c r="A74" s="14" t="s">
        <v>51</v>
      </c>
      <c r="B74" s="40">
        <v>0</v>
      </c>
      <c r="C74" s="40">
        <v>0</v>
      </c>
      <c r="D74" s="40">
        <v>0</v>
      </c>
      <c r="E74" s="40">
        <f t="shared" si="0"/>
        <v>0</v>
      </c>
      <c r="F74" s="10">
        <v>0</v>
      </c>
      <c r="I74" s="34"/>
    </row>
    <row r="75" spans="1:9" ht="22.5" customHeight="1" x14ac:dyDescent="0.25">
      <c r="A75" s="12" t="s">
        <v>52</v>
      </c>
      <c r="B75" s="40">
        <v>0</v>
      </c>
      <c r="C75" s="40">
        <v>0</v>
      </c>
      <c r="D75" s="40">
        <v>0</v>
      </c>
      <c r="E75" s="40">
        <f t="shared" si="0"/>
        <v>0</v>
      </c>
      <c r="F75" s="10">
        <v>0</v>
      </c>
      <c r="I75" s="38"/>
    </row>
    <row r="76" spans="1:9" ht="23.25" customHeight="1" x14ac:dyDescent="0.25">
      <c r="A76" s="14" t="s">
        <v>53</v>
      </c>
      <c r="B76" s="40">
        <v>165.15</v>
      </c>
      <c r="C76" s="40">
        <v>0</v>
      </c>
      <c r="D76" s="40">
        <v>165.15</v>
      </c>
      <c r="E76" s="40">
        <f t="shared" si="0"/>
        <v>165.15</v>
      </c>
      <c r="F76" s="10">
        <v>0</v>
      </c>
      <c r="I76" s="34"/>
    </row>
    <row r="77" spans="1:9" ht="20.100000000000001" customHeight="1" x14ac:dyDescent="0.25">
      <c r="A77" s="12" t="s">
        <v>25</v>
      </c>
      <c r="B77" s="40">
        <v>0</v>
      </c>
      <c r="C77" s="40">
        <v>0</v>
      </c>
      <c r="D77" s="40">
        <v>0</v>
      </c>
      <c r="E77" s="40">
        <f t="shared" si="0"/>
        <v>0</v>
      </c>
      <c r="F77" s="10">
        <v>0</v>
      </c>
      <c r="I77" s="34"/>
    </row>
    <row r="78" spans="1:9" ht="20.100000000000001" customHeight="1" x14ac:dyDescent="0.25">
      <c r="A78" s="23" t="s">
        <v>6</v>
      </c>
      <c r="B78" s="24">
        <f>SUM(B62:B77)</f>
        <v>135444.71</v>
      </c>
      <c r="C78" s="24">
        <f>SUM(C62:C77)</f>
        <v>0</v>
      </c>
      <c r="D78" s="24">
        <f>SUM(D62:D77)</f>
        <v>135444.71</v>
      </c>
      <c r="E78" s="24">
        <f t="shared" si="0"/>
        <v>135444.71</v>
      </c>
      <c r="F78" s="24">
        <f>SUM(F62:F77)</f>
        <v>0</v>
      </c>
      <c r="I78" s="34"/>
    </row>
    <row r="79" spans="1:9" x14ac:dyDescent="0.25">
      <c r="A79" s="16" t="s">
        <v>54</v>
      </c>
      <c r="I79" s="34"/>
    </row>
    <row r="80" spans="1:9" x14ac:dyDescent="0.25">
      <c r="A80" s="3" t="s">
        <v>55</v>
      </c>
      <c r="B80" s="3"/>
      <c r="C80" s="3"/>
      <c r="D80" s="3"/>
      <c r="E80" s="3"/>
      <c r="F80" s="3"/>
      <c r="I80" s="34"/>
    </row>
    <row r="81" spans="1:9" x14ac:dyDescent="0.25">
      <c r="A81" s="3" t="s">
        <v>56</v>
      </c>
      <c r="B81" s="3"/>
      <c r="C81" s="3"/>
      <c r="D81" s="3"/>
      <c r="E81" s="3"/>
      <c r="F81" s="3"/>
      <c r="I81" s="34"/>
    </row>
    <row r="82" spans="1:9" x14ac:dyDescent="0.25">
      <c r="A82" s="3" t="s">
        <v>57</v>
      </c>
      <c r="B82" s="3"/>
      <c r="C82" s="3"/>
      <c r="D82" s="3"/>
      <c r="E82" s="3"/>
      <c r="F82" s="3"/>
      <c r="I82" s="34"/>
    </row>
    <row r="83" spans="1:9" ht="26.25" customHeight="1" x14ac:dyDescent="0.25">
      <c r="A83" s="84" t="s">
        <v>58</v>
      </c>
      <c r="B83" s="84"/>
      <c r="C83" s="84"/>
      <c r="D83" s="84"/>
      <c r="E83" s="84"/>
      <c r="F83" s="84"/>
    </row>
    <row r="84" spans="1:9" ht="44.25" customHeight="1" x14ac:dyDescent="0.25">
      <c r="A84" s="85" t="s">
        <v>69</v>
      </c>
      <c r="B84" s="85"/>
      <c r="C84" s="85"/>
      <c r="D84" s="85"/>
      <c r="E84" s="85"/>
      <c r="F84" s="85"/>
    </row>
    <row r="85" spans="1:9" x14ac:dyDescent="0.25">
      <c r="A85" s="3" t="s">
        <v>59</v>
      </c>
      <c r="B85" s="3"/>
      <c r="C85" s="3"/>
      <c r="D85" s="3"/>
      <c r="E85" s="3"/>
      <c r="F85" s="3"/>
    </row>
    <row r="90" spans="1:9" ht="20.100000000000001" customHeight="1" x14ac:dyDescent="0.25">
      <c r="A90" s="68" t="s">
        <v>85</v>
      </c>
      <c r="B90" s="68"/>
      <c r="C90" s="68"/>
      <c r="D90" s="68"/>
      <c r="E90" s="68"/>
      <c r="F90" s="68"/>
    </row>
    <row r="91" spans="1:9" ht="9" customHeight="1" x14ac:dyDescent="0.25">
      <c r="A91" s="35"/>
      <c r="B91" s="35"/>
      <c r="C91" s="35"/>
      <c r="D91" s="35"/>
      <c r="E91" s="35"/>
      <c r="F91" s="35"/>
    </row>
    <row r="92" spans="1:9" ht="20.100000000000001" customHeight="1" x14ac:dyDescent="0.25">
      <c r="A92" s="68" t="s">
        <v>74</v>
      </c>
      <c r="B92" s="68"/>
      <c r="C92" s="68"/>
      <c r="D92" s="68"/>
      <c r="E92" s="68"/>
      <c r="F92" s="68"/>
    </row>
    <row r="93" spans="1:9" ht="20.100000000000001" customHeight="1" x14ac:dyDescent="0.25">
      <c r="A93" s="68" t="s">
        <v>0</v>
      </c>
      <c r="B93" s="68"/>
      <c r="C93" s="68"/>
      <c r="D93" s="68"/>
      <c r="E93" s="68"/>
      <c r="F93" s="68"/>
    </row>
    <row r="94" spans="1:9" ht="9" customHeight="1" x14ac:dyDescent="0.25">
      <c r="A94" s="35"/>
      <c r="B94" s="35"/>
      <c r="C94" s="35"/>
      <c r="D94" s="35"/>
      <c r="E94" s="35"/>
      <c r="F94" s="35"/>
    </row>
    <row r="95" spans="1:9" ht="20.100000000000001" customHeight="1" x14ac:dyDescent="0.25">
      <c r="A95" s="68" t="s">
        <v>83</v>
      </c>
      <c r="B95" s="68"/>
      <c r="C95" s="68"/>
      <c r="D95" s="68"/>
      <c r="E95" s="68"/>
      <c r="F95" s="68"/>
    </row>
    <row r="98" spans="1:11" ht="20.100000000000001" customHeight="1" x14ac:dyDescent="0.25">
      <c r="A98" s="86" t="s">
        <v>60</v>
      </c>
      <c r="B98" s="87"/>
      <c r="C98" s="87"/>
      <c r="D98" s="87"/>
      <c r="E98" s="88"/>
      <c r="F98" s="19"/>
    </row>
    <row r="99" spans="1:11" ht="20.100000000000001" customHeight="1" x14ac:dyDescent="0.25">
      <c r="A99" s="74" t="s">
        <v>61</v>
      </c>
      <c r="B99" s="75"/>
      <c r="C99" s="75"/>
      <c r="D99" s="75"/>
      <c r="E99" s="76"/>
      <c r="F99" s="10">
        <f>F35</f>
        <v>263161.31999999995</v>
      </c>
    </row>
    <row r="100" spans="1:11" ht="20.100000000000001" customHeight="1" x14ac:dyDescent="0.25">
      <c r="A100" s="74" t="s">
        <v>62</v>
      </c>
      <c r="B100" s="75"/>
      <c r="C100" s="75"/>
      <c r="D100" s="75"/>
      <c r="E100" s="76"/>
      <c r="F100" s="10">
        <f>C78+D78</f>
        <v>135444.71</v>
      </c>
    </row>
    <row r="101" spans="1:11" ht="20.100000000000001" customHeight="1" x14ac:dyDescent="0.25">
      <c r="A101" s="74" t="s">
        <v>63</v>
      </c>
      <c r="B101" s="75"/>
      <c r="C101" s="75"/>
      <c r="D101" s="75"/>
      <c r="E101" s="76"/>
      <c r="F101" s="10">
        <f>F33-(F100-F34)</f>
        <v>127716.60999999996</v>
      </c>
      <c r="I101" s="20"/>
    </row>
    <row r="102" spans="1:11" ht="20.100000000000001" customHeight="1" x14ac:dyDescent="0.25">
      <c r="A102" s="74" t="s">
        <v>64</v>
      </c>
      <c r="B102" s="75"/>
      <c r="C102" s="75"/>
      <c r="D102" s="75"/>
      <c r="E102" s="76"/>
      <c r="F102" s="10">
        <v>0</v>
      </c>
      <c r="I102" s="20"/>
      <c r="J102" s="34"/>
    </row>
    <row r="103" spans="1:11" ht="20.100000000000001" customHeight="1" x14ac:dyDescent="0.25">
      <c r="A103" s="74" t="s">
        <v>75</v>
      </c>
      <c r="B103" s="75"/>
      <c r="C103" s="75"/>
      <c r="D103" s="75"/>
      <c r="E103" s="76"/>
      <c r="F103" s="10">
        <f>F101-F102</f>
        <v>127716.60999999996</v>
      </c>
      <c r="I103" s="20"/>
      <c r="J103" s="34"/>
      <c r="K103" s="34"/>
    </row>
    <row r="104" spans="1:11" x14ac:dyDescent="0.25">
      <c r="I104" s="20"/>
    </row>
    <row r="105" spans="1:11" x14ac:dyDescent="0.25">
      <c r="I105" s="34"/>
    </row>
    <row r="106" spans="1:11" ht="15" customHeight="1" x14ac:dyDescent="0.25">
      <c r="A106" s="83" t="s">
        <v>86</v>
      </c>
      <c r="B106" s="83"/>
      <c r="C106" s="83"/>
      <c r="D106" s="83"/>
      <c r="E106" s="83"/>
      <c r="F106" s="83"/>
      <c r="I106" s="21"/>
    </row>
    <row r="107" spans="1:11" ht="30" customHeight="1" x14ac:dyDescent="0.25">
      <c r="A107" s="83"/>
      <c r="B107" s="83"/>
      <c r="C107" s="83"/>
      <c r="D107" s="83"/>
      <c r="E107" s="83"/>
      <c r="F107" s="83"/>
    </row>
    <row r="108" spans="1:11" x14ac:dyDescent="0.25">
      <c r="I108" s="21"/>
      <c r="J108" s="20"/>
    </row>
    <row r="109" spans="1:11" x14ac:dyDescent="0.25">
      <c r="A109" t="s">
        <v>106</v>
      </c>
      <c r="I109" s="21"/>
      <c r="J109" s="20"/>
    </row>
    <row r="110" spans="1:11" x14ac:dyDescent="0.25">
      <c r="I110" s="21"/>
      <c r="J110" s="20"/>
    </row>
    <row r="111" spans="1:11" x14ac:dyDescent="0.25">
      <c r="I111" s="21"/>
      <c r="J111" s="20"/>
    </row>
    <row r="112" spans="1:11" x14ac:dyDescent="0.25">
      <c r="I112" s="21"/>
      <c r="J112" s="20"/>
    </row>
    <row r="113" spans="1:10" x14ac:dyDescent="0.25">
      <c r="I113" s="21"/>
      <c r="J113" s="20"/>
    </row>
    <row r="114" spans="1:10" x14ac:dyDescent="0.25">
      <c r="A114" s="17" t="s">
        <v>96</v>
      </c>
      <c r="C114" s="17" t="s">
        <v>97</v>
      </c>
      <c r="I114" s="21"/>
      <c r="J114" s="20"/>
    </row>
    <row r="115" spans="1:10" x14ac:dyDescent="0.25">
      <c r="A115" s="17" t="s">
        <v>7</v>
      </c>
      <c r="C115" s="17" t="s">
        <v>98</v>
      </c>
      <c r="I115" s="21"/>
      <c r="J115" s="20"/>
    </row>
    <row r="116" spans="1:10" x14ac:dyDescent="0.25">
      <c r="I116" s="21"/>
      <c r="J116" s="21"/>
    </row>
    <row r="117" spans="1:10" x14ac:dyDescent="0.25">
      <c r="I117" s="21"/>
    </row>
    <row r="119" spans="1:10" x14ac:dyDescent="0.25">
      <c r="I119" s="20"/>
    </row>
    <row r="120" spans="1:10" x14ac:dyDescent="0.25">
      <c r="I120" s="21"/>
    </row>
    <row r="121" spans="1:10" x14ac:dyDescent="0.25">
      <c r="I121" s="21"/>
    </row>
  </sheetData>
  <mergeCells count="48">
    <mergeCell ref="A106:F107"/>
    <mergeCell ref="A92:F92"/>
    <mergeCell ref="A93:F93"/>
    <mergeCell ref="A83:F83"/>
    <mergeCell ref="A30:E30"/>
    <mergeCell ref="A31:E31"/>
    <mergeCell ref="A84:F84"/>
    <mergeCell ref="A103:E103"/>
    <mergeCell ref="A98:E98"/>
    <mergeCell ref="A99:E99"/>
    <mergeCell ref="A100:E100"/>
    <mergeCell ref="A101:E101"/>
    <mergeCell ref="C19:D19"/>
    <mergeCell ref="C20:D20"/>
    <mergeCell ref="E19:F19"/>
    <mergeCell ref="A102:E102"/>
    <mergeCell ref="A52:F52"/>
    <mergeCell ref="A95:F95"/>
    <mergeCell ref="A57:F57"/>
    <mergeCell ref="E22:F22"/>
    <mergeCell ref="A50:F50"/>
    <mergeCell ref="A90:F90"/>
    <mergeCell ref="C22:D22"/>
    <mergeCell ref="A55:F55"/>
    <mergeCell ref="A23:F23"/>
    <mergeCell ref="D28:E28"/>
    <mergeCell ref="A60:F60"/>
    <mergeCell ref="A53:F53"/>
    <mergeCell ref="A1:F1"/>
    <mergeCell ref="A3:F3"/>
    <mergeCell ref="A4:F4"/>
    <mergeCell ref="B14:F14"/>
    <mergeCell ref="C18:D18"/>
    <mergeCell ref="E18:F18"/>
    <mergeCell ref="A6:F6"/>
    <mergeCell ref="E20:F20"/>
    <mergeCell ref="A33:E33"/>
    <mergeCell ref="A59:F59"/>
    <mergeCell ref="A32:E32"/>
    <mergeCell ref="D24:E24"/>
    <mergeCell ref="C21:D21"/>
    <mergeCell ref="E21:F21"/>
    <mergeCell ref="A29:E29"/>
    <mergeCell ref="A34:E34"/>
    <mergeCell ref="A35:E35"/>
    <mergeCell ref="D25:E25"/>
    <mergeCell ref="D26:E26"/>
    <mergeCell ref="D27:E27"/>
  </mergeCells>
  <pageMargins left="0.31496062992125984" right="0.31496062992125984" top="0.78740157480314965" bottom="0.78740157480314965" header="0.31496062992125984" footer="0.31496062992125984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931DF-58A7-4F73-AA9E-0ACF9CCB1273}">
  <dimension ref="A1:H69"/>
  <sheetViews>
    <sheetView topLeftCell="A40" zoomScaleNormal="100" workbookViewId="0">
      <selection activeCell="P55" sqref="P55"/>
    </sheetView>
  </sheetViews>
  <sheetFormatPr defaultRowHeight="15.75" x14ac:dyDescent="0.25"/>
  <cols>
    <col min="1" max="1" width="9" customWidth="1"/>
    <col min="2" max="2" width="8.140625" style="22" customWidth="1"/>
    <col min="3" max="3" width="31.42578125" customWidth="1"/>
    <col min="4" max="4" width="10.28515625" customWidth="1"/>
    <col min="5" max="5" width="14" style="29" customWidth="1"/>
    <col min="6" max="6" width="15.7109375" style="29" customWidth="1"/>
    <col min="7" max="7" width="13.85546875" style="47" customWidth="1"/>
    <col min="8" max="8" width="10" style="2" customWidth="1"/>
  </cols>
  <sheetData>
    <row r="1" spans="1:8" x14ac:dyDescent="0.25">
      <c r="A1" s="59" t="s">
        <v>85</v>
      </c>
      <c r="B1" s="59"/>
      <c r="C1" s="59"/>
      <c r="D1" s="59"/>
      <c r="E1" s="59"/>
      <c r="F1" s="59"/>
      <c r="G1" s="100"/>
      <c r="H1" s="5"/>
    </row>
    <row r="2" spans="1:8" x14ac:dyDescent="0.25">
      <c r="A2" s="59" t="s">
        <v>8</v>
      </c>
      <c r="B2" s="59"/>
      <c r="C2" s="59"/>
      <c r="D2" s="59"/>
      <c r="E2" s="59"/>
      <c r="F2" s="59"/>
      <c r="G2" s="100"/>
      <c r="H2" s="5"/>
    </row>
    <row r="3" spans="1:8" x14ac:dyDescent="0.25">
      <c r="A3" s="59" t="s">
        <v>0</v>
      </c>
      <c r="B3" s="59"/>
      <c r="C3" s="59"/>
      <c r="D3" s="59"/>
      <c r="E3" s="59"/>
      <c r="F3" s="59"/>
      <c r="G3" s="100"/>
      <c r="H3" s="5"/>
    </row>
    <row r="4" spans="1:8" x14ac:dyDescent="0.25">
      <c r="A4" s="90"/>
      <c r="B4" s="91"/>
      <c r="C4" s="91"/>
      <c r="D4" s="91"/>
      <c r="E4" s="91"/>
      <c r="F4" s="91"/>
      <c r="G4" s="92"/>
      <c r="H4" s="93"/>
    </row>
    <row r="5" spans="1:8" x14ac:dyDescent="0.25">
      <c r="A5" s="94" t="s">
        <v>83</v>
      </c>
      <c r="B5" s="94"/>
      <c r="C5" s="94"/>
      <c r="D5" s="94"/>
      <c r="E5" s="94"/>
      <c r="F5" s="94"/>
      <c r="G5" s="95"/>
      <c r="H5" s="5"/>
    </row>
    <row r="6" spans="1:8" x14ac:dyDescent="0.25">
      <c r="A6" s="96"/>
      <c r="B6" s="97"/>
      <c r="C6" s="97"/>
      <c r="D6" s="97"/>
      <c r="E6" s="97"/>
      <c r="F6" s="97"/>
      <c r="G6" s="98"/>
      <c r="H6" s="99"/>
    </row>
    <row r="7" spans="1:8" x14ac:dyDescent="0.25">
      <c r="A7" s="101" t="s">
        <v>9</v>
      </c>
      <c r="B7" s="101"/>
      <c r="C7" s="101"/>
      <c r="D7" s="101"/>
      <c r="E7" s="101"/>
      <c r="F7" s="101"/>
      <c r="G7" s="100"/>
      <c r="H7" s="5"/>
    </row>
    <row r="8" spans="1:8" ht="48" customHeight="1" x14ac:dyDescent="0.25">
      <c r="A8" s="41" t="s">
        <v>10</v>
      </c>
      <c r="B8" s="33" t="s">
        <v>11</v>
      </c>
      <c r="C8" s="6" t="s">
        <v>12</v>
      </c>
      <c r="D8" s="6" t="s">
        <v>84</v>
      </c>
      <c r="E8" s="51" t="s">
        <v>13</v>
      </c>
      <c r="F8" s="26"/>
      <c r="G8" s="45" t="s">
        <v>14</v>
      </c>
      <c r="H8" s="5"/>
    </row>
    <row r="9" spans="1:8" ht="23.25" customHeight="1" x14ac:dyDescent="0.25">
      <c r="A9" s="25">
        <v>45808</v>
      </c>
      <c r="B9" s="52" t="s">
        <v>101</v>
      </c>
      <c r="C9" s="53" t="s">
        <v>107</v>
      </c>
      <c r="D9" s="5"/>
      <c r="E9" s="27" t="s">
        <v>102</v>
      </c>
      <c r="F9" s="27" t="s">
        <v>20</v>
      </c>
      <c r="G9" s="49">
        <v>2643.4</v>
      </c>
      <c r="H9" s="5">
        <v>391931</v>
      </c>
    </row>
    <row r="10" spans="1:8" ht="23.25" customHeight="1" x14ac:dyDescent="0.25">
      <c r="A10" s="25">
        <v>45808</v>
      </c>
      <c r="B10" s="52" t="s">
        <v>101</v>
      </c>
      <c r="C10" s="53" t="s">
        <v>107</v>
      </c>
      <c r="D10" s="5"/>
      <c r="E10" s="27" t="s">
        <v>102</v>
      </c>
      <c r="F10" s="27" t="s">
        <v>20</v>
      </c>
      <c r="G10" s="49">
        <v>483.52</v>
      </c>
      <c r="H10" s="5">
        <v>391931</v>
      </c>
    </row>
    <row r="11" spans="1:8" ht="23.25" customHeight="1" x14ac:dyDescent="0.25">
      <c r="A11" s="25">
        <v>45808</v>
      </c>
      <c r="B11" s="52" t="s">
        <v>101</v>
      </c>
      <c r="C11" s="53" t="s">
        <v>107</v>
      </c>
      <c r="D11" s="5"/>
      <c r="E11" s="27" t="s">
        <v>102</v>
      </c>
      <c r="F11" s="27" t="s">
        <v>20</v>
      </c>
      <c r="G11" s="49">
        <v>2643.4</v>
      </c>
      <c r="H11" s="5">
        <v>391931</v>
      </c>
    </row>
    <row r="12" spans="1:8" ht="23.25" customHeight="1" x14ac:dyDescent="0.25">
      <c r="A12" s="25">
        <v>45808</v>
      </c>
      <c r="B12" s="52" t="s">
        <v>101</v>
      </c>
      <c r="C12" s="53" t="s">
        <v>107</v>
      </c>
      <c r="D12" s="5"/>
      <c r="E12" s="27" t="s">
        <v>102</v>
      </c>
      <c r="F12" s="27" t="s">
        <v>20</v>
      </c>
      <c r="G12" s="49">
        <v>2643.4</v>
      </c>
      <c r="H12" s="5">
        <v>391931</v>
      </c>
    </row>
    <row r="13" spans="1:8" ht="23.25" customHeight="1" x14ac:dyDescent="0.25">
      <c r="A13" s="25">
        <v>45808</v>
      </c>
      <c r="B13" s="52" t="s">
        <v>101</v>
      </c>
      <c r="C13" s="53" t="s">
        <v>107</v>
      </c>
      <c r="D13" s="5"/>
      <c r="E13" s="27" t="s">
        <v>102</v>
      </c>
      <c r="F13" s="27" t="s">
        <v>20</v>
      </c>
      <c r="G13" s="49">
        <v>2643.4</v>
      </c>
      <c r="H13" s="5">
        <v>391931</v>
      </c>
    </row>
    <row r="14" spans="1:8" ht="23.25" customHeight="1" x14ac:dyDescent="0.25">
      <c r="A14" s="25">
        <v>45808</v>
      </c>
      <c r="B14" s="52" t="s">
        <v>101</v>
      </c>
      <c r="C14" s="53" t="s">
        <v>107</v>
      </c>
      <c r="D14" s="5"/>
      <c r="E14" s="27" t="s">
        <v>102</v>
      </c>
      <c r="F14" s="27" t="s">
        <v>20</v>
      </c>
      <c r="G14" s="49">
        <v>2643.4</v>
      </c>
      <c r="H14" s="5">
        <v>391931</v>
      </c>
    </row>
    <row r="15" spans="1:8" ht="23.25" customHeight="1" x14ac:dyDescent="0.25">
      <c r="A15" s="25">
        <v>45808</v>
      </c>
      <c r="B15" s="52" t="s">
        <v>101</v>
      </c>
      <c r="C15" s="53" t="s">
        <v>107</v>
      </c>
      <c r="D15" s="5"/>
      <c r="E15" s="27" t="s">
        <v>102</v>
      </c>
      <c r="F15" s="27" t="s">
        <v>20</v>
      </c>
      <c r="G15" s="49">
        <v>2643.4</v>
      </c>
      <c r="H15" s="5">
        <v>391931</v>
      </c>
    </row>
    <row r="16" spans="1:8" ht="23.25" customHeight="1" x14ac:dyDescent="0.25">
      <c r="A16" s="25">
        <v>45808</v>
      </c>
      <c r="B16" s="52" t="s">
        <v>101</v>
      </c>
      <c r="C16" s="53" t="s">
        <v>107</v>
      </c>
      <c r="D16" s="5"/>
      <c r="E16" s="27" t="s">
        <v>102</v>
      </c>
      <c r="F16" s="27" t="s">
        <v>20</v>
      </c>
      <c r="G16" s="49">
        <v>2643.4</v>
      </c>
      <c r="H16" s="5">
        <v>391931</v>
      </c>
    </row>
    <row r="17" spans="1:8" ht="23.25" customHeight="1" x14ac:dyDescent="0.25">
      <c r="A17" s="25">
        <v>45808</v>
      </c>
      <c r="B17" s="52" t="s">
        <v>101</v>
      </c>
      <c r="C17" s="53" t="s">
        <v>107</v>
      </c>
      <c r="D17" s="5"/>
      <c r="E17" s="27" t="s">
        <v>102</v>
      </c>
      <c r="F17" s="27" t="s">
        <v>20</v>
      </c>
      <c r="G17" s="49">
        <v>2643.4</v>
      </c>
      <c r="H17" s="5">
        <v>391931</v>
      </c>
    </row>
    <row r="18" spans="1:8" ht="23.25" customHeight="1" x14ac:dyDescent="0.25">
      <c r="A18" s="25">
        <v>45808</v>
      </c>
      <c r="B18" s="52" t="s">
        <v>101</v>
      </c>
      <c r="C18" s="53" t="s">
        <v>107</v>
      </c>
      <c r="D18" s="5"/>
      <c r="E18" s="27" t="s">
        <v>102</v>
      </c>
      <c r="F18" s="27" t="s">
        <v>20</v>
      </c>
      <c r="G18" s="49">
        <v>2643.4</v>
      </c>
      <c r="H18" s="5">
        <v>391931</v>
      </c>
    </row>
    <row r="19" spans="1:8" ht="23.25" customHeight="1" x14ac:dyDescent="0.25">
      <c r="A19" s="25">
        <v>45808</v>
      </c>
      <c r="B19" s="52" t="s">
        <v>101</v>
      </c>
      <c r="C19" s="53" t="s">
        <v>107</v>
      </c>
      <c r="D19" s="5"/>
      <c r="E19" s="27" t="s">
        <v>102</v>
      </c>
      <c r="F19" s="27" t="s">
        <v>20</v>
      </c>
      <c r="G19" s="49">
        <v>2643.4</v>
      </c>
      <c r="H19" s="5">
        <v>391931</v>
      </c>
    </row>
    <row r="20" spans="1:8" ht="23.25" customHeight="1" x14ac:dyDescent="0.25">
      <c r="A20" s="25">
        <v>45808</v>
      </c>
      <c r="B20" s="52" t="s">
        <v>101</v>
      </c>
      <c r="C20" s="53" t="s">
        <v>107</v>
      </c>
      <c r="D20" s="5"/>
      <c r="E20" s="27" t="s">
        <v>102</v>
      </c>
      <c r="F20" s="27" t="s">
        <v>20</v>
      </c>
      <c r="G20" s="49">
        <v>2643.4</v>
      </c>
      <c r="H20" s="5">
        <v>391931</v>
      </c>
    </row>
    <row r="21" spans="1:8" ht="23.25" customHeight="1" x14ac:dyDescent="0.25">
      <c r="A21" s="25">
        <v>45808</v>
      </c>
      <c r="B21" s="52" t="s">
        <v>101</v>
      </c>
      <c r="C21" s="53" t="s">
        <v>107</v>
      </c>
      <c r="D21" s="5"/>
      <c r="E21" s="27" t="s">
        <v>102</v>
      </c>
      <c r="F21" s="27" t="s">
        <v>20</v>
      </c>
      <c r="G21" s="49">
        <v>2643.4</v>
      </c>
      <c r="H21" s="5">
        <v>391931</v>
      </c>
    </row>
    <row r="22" spans="1:8" ht="23.25" customHeight="1" x14ac:dyDescent="0.25">
      <c r="A22" s="25">
        <v>45808</v>
      </c>
      <c r="B22" s="52" t="s">
        <v>101</v>
      </c>
      <c r="C22" s="53" t="s">
        <v>107</v>
      </c>
      <c r="D22" s="5"/>
      <c r="E22" s="27" t="s">
        <v>102</v>
      </c>
      <c r="F22" s="27" t="s">
        <v>20</v>
      </c>
      <c r="G22" s="49">
        <v>2643.4</v>
      </c>
      <c r="H22" s="5">
        <v>391931</v>
      </c>
    </row>
    <row r="23" spans="1:8" ht="23.25" customHeight="1" x14ac:dyDescent="0.25">
      <c r="A23" s="25">
        <v>45808</v>
      </c>
      <c r="B23" s="52" t="s">
        <v>101</v>
      </c>
      <c r="C23" s="53" t="s">
        <v>107</v>
      </c>
      <c r="D23" s="5"/>
      <c r="E23" s="27" t="s">
        <v>102</v>
      </c>
      <c r="F23" s="27" t="s">
        <v>20</v>
      </c>
      <c r="G23" s="49">
        <v>2643.4</v>
      </c>
      <c r="H23" s="5">
        <v>391931</v>
      </c>
    </row>
    <row r="24" spans="1:8" ht="23.25" customHeight="1" x14ac:dyDescent="0.25">
      <c r="A24" s="25">
        <v>45808</v>
      </c>
      <c r="B24" s="52" t="s">
        <v>101</v>
      </c>
      <c r="C24" s="53" t="s">
        <v>107</v>
      </c>
      <c r="D24" s="5"/>
      <c r="E24" s="27" t="s">
        <v>102</v>
      </c>
      <c r="F24" s="27" t="s">
        <v>20</v>
      </c>
      <c r="G24" s="49">
        <v>2643.4</v>
      </c>
      <c r="H24" s="5">
        <v>391931</v>
      </c>
    </row>
    <row r="25" spans="1:8" ht="23.25" customHeight="1" x14ac:dyDescent="0.25">
      <c r="A25" s="25">
        <v>45808</v>
      </c>
      <c r="B25" s="52" t="s">
        <v>101</v>
      </c>
      <c r="C25" s="53" t="s">
        <v>107</v>
      </c>
      <c r="D25" s="5"/>
      <c r="E25" s="27" t="s">
        <v>102</v>
      </c>
      <c r="F25" s="27" t="s">
        <v>20</v>
      </c>
      <c r="G25" s="49">
        <v>2643.4</v>
      </c>
      <c r="H25" s="5">
        <v>391931</v>
      </c>
    </row>
    <row r="26" spans="1:8" ht="23.25" customHeight="1" x14ac:dyDescent="0.25">
      <c r="A26" s="25">
        <v>45808</v>
      </c>
      <c r="B26" s="52" t="s">
        <v>101</v>
      </c>
      <c r="C26" s="53" t="s">
        <v>107</v>
      </c>
      <c r="D26" s="5"/>
      <c r="E26" s="27" t="s">
        <v>102</v>
      </c>
      <c r="F26" s="27" t="s">
        <v>20</v>
      </c>
      <c r="G26" s="49">
        <v>5061.6000000000004</v>
      </c>
      <c r="H26" s="5">
        <v>391931</v>
      </c>
    </row>
    <row r="27" spans="1:8" ht="23.25" customHeight="1" x14ac:dyDescent="0.25">
      <c r="A27" s="25">
        <v>45808</v>
      </c>
      <c r="B27" s="52" t="s">
        <v>101</v>
      </c>
      <c r="C27" s="53" t="s">
        <v>107</v>
      </c>
      <c r="D27" s="5"/>
      <c r="E27" s="27" t="s">
        <v>102</v>
      </c>
      <c r="F27" s="27" t="s">
        <v>20</v>
      </c>
      <c r="G27" s="49">
        <v>2643.4</v>
      </c>
      <c r="H27" s="5">
        <v>391931</v>
      </c>
    </row>
    <row r="28" spans="1:8" ht="23.25" customHeight="1" x14ac:dyDescent="0.25">
      <c r="A28" s="25">
        <v>45808</v>
      </c>
      <c r="B28" s="52" t="s">
        <v>101</v>
      </c>
      <c r="C28" s="53" t="s">
        <v>107</v>
      </c>
      <c r="D28" s="5"/>
      <c r="E28" s="27" t="s">
        <v>102</v>
      </c>
      <c r="F28" s="27" t="s">
        <v>20</v>
      </c>
      <c r="G28" s="49">
        <v>2643.4</v>
      </c>
      <c r="H28" s="5">
        <v>391931</v>
      </c>
    </row>
    <row r="29" spans="1:8" ht="23.25" customHeight="1" x14ac:dyDescent="0.25">
      <c r="A29" s="25">
        <v>45808</v>
      </c>
      <c r="B29" s="52" t="s">
        <v>101</v>
      </c>
      <c r="C29" s="53" t="s">
        <v>107</v>
      </c>
      <c r="D29" s="5"/>
      <c r="E29" s="27" t="s">
        <v>102</v>
      </c>
      <c r="F29" s="27" t="s">
        <v>20</v>
      </c>
      <c r="G29" s="49">
        <v>2643.4</v>
      </c>
      <c r="H29" s="5">
        <v>391931</v>
      </c>
    </row>
    <row r="30" spans="1:8" ht="23.25" customHeight="1" x14ac:dyDescent="0.25">
      <c r="A30" s="25">
        <v>45808</v>
      </c>
      <c r="B30" s="52" t="s">
        <v>101</v>
      </c>
      <c r="C30" s="53" t="s">
        <v>107</v>
      </c>
      <c r="D30" s="5"/>
      <c r="E30" s="27" t="s">
        <v>102</v>
      </c>
      <c r="F30" s="27" t="s">
        <v>20</v>
      </c>
      <c r="G30" s="49">
        <v>2643.4</v>
      </c>
      <c r="H30" s="5">
        <v>391931</v>
      </c>
    </row>
    <row r="31" spans="1:8" ht="23.25" customHeight="1" x14ac:dyDescent="0.25">
      <c r="A31" s="25">
        <v>45808</v>
      </c>
      <c r="B31" s="52" t="s">
        <v>101</v>
      </c>
      <c r="C31" s="53" t="s">
        <v>107</v>
      </c>
      <c r="D31" s="5"/>
      <c r="E31" s="27" t="s">
        <v>102</v>
      </c>
      <c r="F31" s="27" t="s">
        <v>20</v>
      </c>
      <c r="G31" s="49">
        <v>2643.4</v>
      </c>
      <c r="H31" s="5">
        <v>391931</v>
      </c>
    </row>
    <row r="32" spans="1:8" ht="23.25" customHeight="1" x14ac:dyDescent="0.25">
      <c r="A32" s="25">
        <v>45808</v>
      </c>
      <c r="B32" s="52" t="s">
        <v>101</v>
      </c>
      <c r="C32" s="53" t="s">
        <v>107</v>
      </c>
      <c r="D32" s="5"/>
      <c r="E32" s="27" t="s">
        <v>102</v>
      </c>
      <c r="F32" s="27" t="s">
        <v>20</v>
      </c>
      <c r="G32" s="49">
        <v>2643.4</v>
      </c>
      <c r="H32" s="5">
        <v>391931</v>
      </c>
    </row>
    <row r="33" spans="1:8" ht="23.25" customHeight="1" x14ac:dyDescent="0.25">
      <c r="A33" s="25">
        <v>45808</v>
      </c>
      <c r="B33" s="52" t="s">
        <v>101</v>
      </c>
      <c r="C33" s="53" t="s">
        <v>107</v>
      </c>
      <c r="D33" s="5"/>
      <c r="E33" s="27" t="s">
        <v>102</v>
      </c>
      <c r="F33" s="27" t="s">
        <v>20</v>
      </c>
      <c r="G33" s="49">
        <v>2643.4</v>
      </c>
      <c r="H33" s="5">
        <v>391931</v>
      </c>
    </row>
    <row r="34" spans="1:8" ht="23.25" customHeight="1" x14ac:dyDescent="0.25">
      <c r="A34" s="25">
        <v>45808</v>
      </c>
      <c r="B34" s="52" t="s">
        <v>101</v>
      </c>
      <c r="C34" s="53" t="s">
        <v>107</v>
      </c>
      <c r="D34" s="5"/>
      <c r="E34" s="28" t="s">
        <v>102</v>
      </c>
      <c r="F34" s="27" t="s">
        <v>20</v>
      </c>
      <c r="G34" s="49">
        <v>2643.4</v>
      </c>
      <c r="H34" s="5">
        <v>391931</v>
      </c>
    </row>
    <row r="35" spans="1:8" ht="23.25" customHeight="1" x14ac:dyDescent="0.25">
      <c r="A35" s="25">
        <v>45808</v>
      </c>
      <c r="B35" s="52" t="s">
        <v>101</v>
      </c>
      <c r="C35" s="53" t="s">
        <v>107</v>
      </c>
      <c r="D35" s="5"/>
      <c r="E35" s="28" t="s">
        <v>102</v>
      </c>
      <c r="F35" s="27" t="s">
        <v>20</v>
      </c>
      <c r="G35" s="49">
        <v>2643.4</v>
      </c>
      <c r="H35" s="5">
        <v>391931</v>
      </c>
    </row>
    <row r="36" spans="1:8" ht="23.25" customHeight="1" x14ac:dyDescent="0.25">
      <c r="A36" s="25">
        <v>45808</v>
      </c>
      <c r="B36" s="52" t="s">
        <v>101</v>
      </c>
      <c r="C36" s="53" t="s">
        <v>107</v>
      </c>
      <c r="D36" s="5"/>
      <c r="E36" s="28" t="s">
        <v>102</v>
      </c>
      <c r="F36" s="27" t="s">
        <v>20</v>
      </c>
      <c r="G36" s="49">
        <v>2643.4</v>
      </c>
      <c r="H36" s="5">
        <v>391931</v>
      </c>
    </row>
    <row r="37" spans="1:8" ht="23.25" customHeight="1" x14ac:dyDescent="0.25">
      <c r="A37" s="25">
        <v>45808</v>
      </c>
      <c r="B37" s="52" t="s">
        <v>101</v>
      </c>
      <c r="C37" s="53" t="s">
        <v>107</v>
      </c>
      <c r="D37" s="5"/>
      <c r="E37" s="28" t="s">
        <v>102</v>
      </c>
      <c r="F37" s="27" t="s">
        <v>20</v>
      </c>
      <c r="G37" s="49">
        <v>2643.4</v>
      </c>
      <c r="H37" s="5">
        <v>391931</v>
      </c>
    </row>
    <row r="38" spans="1:8" ht="23.25" customHeight="1" x14ac:dyDescent="0.25">
      <c r="A38" s="25">
        <v>45808</v>
      </c>
      <c r="B38" s="52" t="s">
        <v>101</v>
      </c>
      <c r="C38" s="53" t="s">
        <v>107</v>
      </c>
      <c r="D38" s="53"/>
      <c r="E38" s="28" t="s">
        <v>102</v>
      </c>
      <c r="F38" s="27" t="s">
        <v>20</v>
      </c>
      <c r="G38" s="49">
        <v>2643.4</v>
      </c>
      <c r="H38" s="5">
        <v>391931</v>
      </c>
    </row>
    <row r="39" spans="1:8" ht="23.25" customHeight="1" x14ac:dyDescent="0.25">
      <c r="A39" s="25">
        <v>45808</v>
      </c>
      <c r="B39" s="42" t="s">
        <v>101</v>
      </c>
      <c r="C39" s="53" t="s">
        <v>107</v>
      </c>
      <c r="D39" s="53"/>
      <c r="E39" s="28" t="s">
        <v>102</v>
      </c>
      <c r="F39" s="27" t="s">
        <v>20</v>
      </c>
      <c r="G39" s="49">
        <v>2643.4</v>
      </c>
      <c r="H39" s="5">
        <v>391931</v>
      </c>
    </row>
    <row r="40" spans="1:8" ht="21" customHeight="1" x14ac:dyDescent="0.25">
      <c r="A40" s="37"/>
      <c r="B40" s="30"/>
      <c r="C40" s="31"/>
      <c r="D40" s="31"/>
      <c r="E40" s="32"/>
      <c r="F40" s="32"/>
      <c r="G40" s="54">
        <f>SUM(G9:G39)</f>
        <v>82203.719999999987</v>
      </c>
      <c r="H40" s="5"/>
    </row>
    <row r="41" spans="1:8" ht="42.75" x14ac:dyDescent="0.25">
      <c r="A41" s="41" t="s">
        <v>10</v>
      </c>
      <c r="B41" s="33" t="s">
        <v>11</v>
      </c>
      <c r="C41" s="6" t="s">
        <v>12</v>
      </c>
      <c r="D41" s="6"/>
      <c r="E41" s="26" t="s">
        <v>13</v>
      </c>
      <c r="F41" s="26"/>
      <c r="G41" s="55" t="s">
        <v>14</v>
      </c>
      <c r="H41" s="5"/>
    </row>
    <row r="42" spans="1:8" ht="23.25" customHeight="1" x14ac:dyDescent="0.25">
      <c r="A42" s="25">
        <v>45808</v>
      </c>
      <c r="B42" s="52" t="s">
        <v>101</v>
      </c>
      <c r="C42" s="53" t="s">
        <v>107</v>
      </c>
      <c r="D42" s="5"/>
      <c r="E42" s="28" t="s">
        <v>102</v>
      </c>
      <c r="F42" s="27" t="s">
        <v>20</v>
      </c>
      <c r="G42" s="49">
        <v>2643.4</v>
      </c>
      <c r="H42" s="5">
        <v>391931</v>
      </c>
    </row>
    <row r="43" spans="1:8" ht="23.25" customHeight="1" x14ac:dyDescent="0.25">
      <c r="A43" s="25">
        <v>45808</v>
      </c>
      <c r="B43" s="52" t="s">
        <v>101</v>
      </c>
      <c r="C43" s="53" t="s">
        <v>107</v>
      </c>
      <c r="D43" s="5"/>
      <c r="E43" s="28" t="s">
        <v>102</v>
      </c>
      <c r="F43" s="27" t="s">
        <v>20</v>
      </c>
      <c r="G43" s="49">
        <v>2643.4</v>
      </c>
      <c r="H43" s="5">
        <v>391931</v>
      </c>
    </row>
    <row r="44" spans="1:8" ht="23.25" customHeight="1" x14ac:dyDescent="0.25">
      <c r="A44" s="25">
        <v>45808</v>
      </c>
      <c r="B44" s="52" t="s">
        <v>101</v>
      </c>
      <c r="C44" s="53" t="s">
        <v>107</v>
      </c>
      <c r="D44" s="5"/>
      <c r="E44" s="28" t="s">
        <v>102</v>
      </c>
      <c r="F44" s="27" t="s">
        <v>20</v>
      </c>
      <c r="G44" s="49">
        <v>2643.4</v>
      </c>
      <c r="H44" s="5">
        <v>391931</v>
      </c>
    </row>
    <row r="45" spans="1:8" ht="23.25" customHeight="1" x14ac:dyDescent="0.25">
      <c r="A45" s="25">
        <v>45808</v>
      </c>
      <c r="B45" s="52" t="s">
        <v>101</v>
      </c>
      <c r="C45" s="53" t="s">
        <v>107</v>
      </c>
      <c r="D45" s="5"/>
      <c r="E45" s="28" t="s">
        <v>102</v>
      </c>
      <c r="F45" s="27" t="s">
        <v>20</v>
      </c>
      <c r="G45" s="49">
        <v>2643.4</v>
      </c>
      <c r="H45" s="5">
        <v>391931</v>
      </c>
    </row>
    <row r="46" spans="1:8" ht="23.25" customHeight="1" x14ac:dyDescent="0.25">
      <c r="A46" s="25">
        <v>45808</v>
      </c>
      <c r="B46" s="42" t="s">
        <v>101</v>
      </c>
      <c r="C46" s="53" t="s">
        <v>107</v>
      </c>
      <c r="D46" s="5"/>
      <c r="E46" s="28" t="s">
        <v>102</v>
      </c>
      <c r="F46" s="27" t="s">
        <v>20</v>
      </c>
      <c r="G46" s="49">
        <v>2643.4</v>
      </c>
      <c r="H46" s="5">
        <v>391931</v>
      </c>
    </row>
    <row r="47" spans="1:8" ht="23.25" customHeight="1" x14ac:dyDescent="0.25">
      <c r="A47" s="25">
        <v>45808</v>
      </c>
      <c r="B47" s="42" t="s">
        <v>101</v>
      </c>
      <c r="C47" s="53" t="s">
        <v>107</v>
      </c>
      <c r="D47" s="5"/>
      <c r="E47" s="28" t="s">
        <v>102</v>
      </c>
      <c r="F47" s="27" t="s">
        <v>20</v>
      </c>
      <c r="G47" s="49">
        <v>2643.4</v>
      </c>
      <c r="H47" s="5">
        <v>391931</v>
      </c>
    </row>
    <row r="48" spans="1:8" ht="23.25" customHeight="1" x14ac:dyDescent="0.25">
      <c r="A48" s="25">
        <v>45808</v>
      </c>
      <c r="B48" s="42" t="s">
        <v>101</v>
      </c>
      <c r="C48" s="53" t="s">
        <v>107</v>
      </c>
      <c r="D48" s="5"/>
      <c r="E48" s="28" t="s">
        <v>102</v>
      </c>
      <c r="F48" s="27" t="s">
        <v>20</v>
      </c>
      <c r="G48" s="49">
        <v>2643.4</v>
      </c>
      <c r="H48" s="5">
        <v>391931</v>
      </c>
    </row>
    <row r="49" spans="1:8" ht="23.25" customHeight="1" x14ac:dyDescent="0.25">
      <c r="A49" s="25">
        <v>45808</v>
      </c>
      <c r="B49" s="42" t="s">
        <v>101</v>
      </c>
      <c r="C49" s="53" t="s">
        <v>107</v>
      </c>
      <c r="D49" s="5"/>
      <c r="E49" s="28" t="s">
        <v>102</v>
      </c>
      <c r="F49" s="27" t="s">
        <v>20</v>
      </c>
      <c r="G49" s="49">
        <v>2643.4</v>
      </c>
      <c r="H49" s="5">
        <v>391931</v>
      </c>
    </row>
    <row r="50" spans="1:8" ht="23.25" customHeight="1" x14ac:dyDescent="0.25">
      <c r="A50" s="25">
        <v>45808</v>
      </c>
      <c r="B50" s="42" t="s">
        <v>101</v>
      </c>
      <c r="C50" s="53" t="s">
        <v>107</v>
      </c>
      <c r="D50" s="5"/>
      <c r="E50" s="28" t="s">
        <v>102</v>
      </c>
      <c r="F50" s="27" t="s">
        <v>20</v>
      </c>
      <c r="G50" s="49">
        <v>2643.4</v>
      </c>
      <c r="H50" s="5">
        <v>391931</v>
      </c>
    </row>
    <row r="51" spans="1:8" ht="23.25" customHeight="1" x14ac:dyDescent="0.25">
      <c r="A51" s="25">
        <v>45808</v>
      </c>
      <c r="B51" s="42" t="s">
        <v>101</v>
      </c>
      <c r="C51" s="53" t="s">
        <v>107</v>
      </c>
      <c r="D51" s="5"/>
      <c r="E51" s="28" t="s">
        <v>102</v>
      </c>
      <c r="F51" s="27" t="s">
        <v>20</v>
      </c>
      <c r="G51" s="49">
        <v>2643.4</v>
      </c>
      <c r="H51" s="5">
        <v>391931</v>
      </c>
    </row>
    <row r="52" spans="1:8" ht="23.25" customHeight="1" x14ac:dyDescent="0.25">
      <c r="A52" s="25">
        <v>45808</v>
      </c>
      <c r="B52" s="42" t="s">
        <v>101</v>
      </c>
      <c r="C52" s="53" t="s">
        <v>107</v>
      </c>
      <c r="D52" s="5"/>
      <c r="E52" s="28" t="s">
        <v>102</v>
      </c>
      <c r="F52" s="27" t="s">
        <v>20</v>
      </c>
      <c r="G52" s="49">
        <v>2643.4</v>
      </c>
      <c r="H52" s="5">
        <v>391931</v>
      </c>
    </row>
    <row r="53" spans="1:8" ht="23.25" customHeight="1" x14ac:dyDescent="0.25">
      <c r="A53" s="25">
        <v>45808</v>
      </c>
      <c r="B53" s="42" t="s">
        <v>101</v>
      </c>
      <c r="C53" s="53" t="s">
        <v>107</v>
      </c>
      <c r="D53" s="5"/>
      <c r="E53" s="28" t="s">
        <v>102</v>
      </c>
      <c r="F53" s="27" t="s">
        <v>20</v>
      </c>
      <c r="G53" s="49">
        <v>2643.4</v>
      </c>
      <c r="H53" s="5">
        <v>391931</v>
      </c>
    </row>
    <row r="54" spans="1:8" ht="23.25" customHeight="1" x14ac:dyDescent="0.25">
      <c r="A54" s="25">
        <v>45808</v>
      </c>
      <c r="B54" s="42" t="s">
        <v>101</v>
      </c>
      <c r="C54" s="53" t="s">
        <v>107</v>
      </c>
      <c r="D54" s="5"/>
      <c r="E54" s="28" t="s">
        <v>102</v>
      </c>
      <c r="F54" s="27" t="s">
        <v>20</v>
      </c>
      <c r="G54" s="49">
        <v>2643.4</v>
      </c>
      <c r="H54" s="5">
        <v>391931</v>
      </c>
    </row>
    <row r="55" spans="1:8" ht="23.25" customHeight="1" x14ac:dyDescent="0.25">
      <c r="A55" s="25">
        <v>45808</v>
      </c>
      <c r="B55" s="42" t="s">
        <v>101</v>
      </c>
      <c r="C55" s="53" t="s">
        <v>107</v>
      </c>
      <c r="D55" s="5"/>
      <c r="E55" s="28" t="s">
        <v>102</v>
      </c>
      <c r="F55" s="27" t="s">
        <v>20</v>
      </c>
      <c r="G55" s="49">
        <v>2643.4</v>
      </c>
      <c r="H55" s="5">
        <v>391931</v>
      </c>
    </row>
    <row r="56" spans="1:8" ht="23.25" customHeight="1" x14ac:dyDescent="0.25">
      <c r="A56" s="25">
        <v>45808</v>
      </c>
      <c r="B56" s="42" t="s">
        <v>101</v>
      </c>
      <c r="C56" s="53" t="s">
        <v>107</v>
      </c>
      <c r="D56" s="5"/>
      <c r="E56" s="28" t="s">
        <v>102</v>
      </c>
      <c r="F56" s="27" t="s">
        <v>20</v>
      </c>
      <c r="G56" s="49">
        <v>2643.4</v>
      </c>
      <c r="H56" s="5">
        <v>391931</v>
      </c>
    </row>
    <row r="57" spans="1:8" ht="23.25" customHeight="1" x14ac:dyDescent="0.25">
      <c r="A57" s="25">
        <v>45808</v>
      </c>
      <c r="B57" s="42" t="s">
        <v>101</v>
      </c>
      <c r="C57" s="53" t="s">
        <v>107</v>
      </c>
      <c r="D57" s="5"/>
      <c r="E57" s="28" t="s">
        <v>102</v>
      </c>
      <c r="F57" s="27" t="s">
        <v>20</v>
      </c>
      <c r="G57" s="49">
        <v>2643.4</v>
      </c>
      <c r="H57" s="5">
        <v>391931</v>
      </c>
    </row>
    <row r="58" spans="1:8" ht="18.75" customHeight="1" x14ac:dyDescent="0.25">
      <c r="A58" s="25">
        <v>45762</v>
      </c>
      <c r="B58" s="42" t="s">
        <v>70</v>
      </c>
      <c r="C58" s="53" t="s">
        <v>107</v>
      </c>
      <c r="D58" s="5"/>
      <c r="E58" s="28" t="s">
        <v>92</v>
      </c>
      <c r="F58" s="27" t="s">
        <v>93</v>
      </c>
      <c r="G58" s="49">
        <v>165.15</v>
      </c>
      <c r="H58" s="5">
        <v>10425</v>
      </c>
    </row>
    <row r="59" spans="1:8" ht="18.75" customHeight="1" x14ac:dyDescent="0.25">
      <c r="A59" s="25">
        <v>45808</v>
      </c>
      <c r="B59" s="42" t="s">
        <v>101</v>
      </c>
      <c r="C59" s="53" t="s">
        <v>107</v>
      </c>
      <c r="D59" s="5"/>
      <c r="E59" s="28" t="s">
        <v>102</v>
      </c>
      <c r="F59" s="27" t="s">
        <v>20</v>
      </c>
      <c r="G59" s="49">
        <v>2643.4</v>
      </c>
      <c r="H59" s="5">
        <v>391934</v>
      </c>
    </row>
    <row r="60" spans="1:8" ht="18.75" customHeight="1" x14ac:dyDescent="0.25">
      <c r="A60" s="25">
        <v>45808</v>
      </c>
      <c r="B60" s="42" t="s">
        <v>101</v>
      </c>
      <c r="C60" s="53" t="s">
        <v>107</v>
      </c>
      <c r="D60" s="5"/>
      <c r="E60" s="28" t="s">
        <v>102</v>
      </c>
      <c r="F60" s="27" t="s">
        <v>20</v>
      </c>
      <c r="G60" s="49">
        <v>2643.4</v>
      </c>
      <c r="H60" s="5">
        <v>391934</v>
      </c>
    </row>
    <row r="61" spans="1:8" ht="24" customHeight="1" x14ac:dyDescent="0.25">
      <c r="A61" s="25">
        <v>45798</v>
      </c>
      <c r="B61" s="42" t="s">
        <v>101</v>
      </c>
      <c r="C61" s="53" t="s">
        <v>107</v>
      </c>
      <c r="D61" s="5"/>
      <c r="E61" s="27" t="s">
        <v>105</v>
      </c>
      <c r="F61" s="27" t="s">
        <v>20</v>
      </c>
      <c r="G61" s="49">
        <v>1222.58</v>
      </c>
      <c r="H61" s="5">
        <v>3818710</v>
      </c>
    </row>
    <row r="62" spans="1:8" ht="24.75" customHeight="1" x14ac:dyDescent="0.25">
      <c r="A62" s="25">
        <v>45798</v>
      </c>
      <c r="B62" s="42" t="s">
        <v>101</v>
      </c>
      <c r="C62" s="53" t="s">
        <v>107</v>
      </c>
      <c r="D62" s="5"/>
      <c r="E62" s="27" t="s">
        <v>105</v>
      </c>
      <c r="F62" s="27" t="s">
        <v>20</v>
      </c>
      <c r="G62" s="49">
        <v>1222.58</v>
      </c>
      <c r="H62" s="5">
        <v>3818711</v>
      </c>
    </row>
    <row r="63" spans="1:8" ht="24" customHeight="1" x14ac:dyDescent="0.25">
      <c r="A63" s="25">
        <v>45798</v>
      </c>
      <c r="B63" s="42" t="s">
        <v>101</v>
      </c>
      <c r="C63" s="53" t="s">
        <v>107</v>
      </c>
      <c r="D63" s="5"/>
      <c r="E63" s="27" t="s">
        <v>105</v>
      </c>
      <c r="F63" s="27" t="s">
        <v>20</v>
      </c>
      <c r="G63" s="49">
        <v>1826.9</v>
      </c>
      <c r="H63" s="5">
        <v>3972203</v>
      </c>
    </row>
    <row r="64" spans="1:8" ht="24" customHeight="1" x14ac:dyDescent="0.25">
      <c r="A64" s="25">
        <v>45798</v>
      </c>
      <c r="B64" s="42" t="s">
        <v>101</v>
      </c>
      <c r="C64" s="53" t="s">
        <v>107</v>
      </c>
      <c r="D64" s="5"/>
      <c r="E64" s="27" t="s">
        <v>105</v>
      </c>
      <c r="F64" s="27" t="s">
        <v>20</v>
      </c>
      <c r="G64" s="49">
        <v>1222.58</v>
      </c>
      <c r="H64" s="5">
        <v>391353</v>
      </c>
    </row>
    <row r="65" spans="1:8" ht="24.75" customHeight="1" x14ac:dyDescent="0.25">
      <c r="A65" s="37"/>
      <c r="B65" s="30"/>
      <c r="C65" s="31"/>
      <c r="D65" s="31"/>
      <c r="E65" s="32"/>
      <c r="F65" s="32"/>
      <c r="G65" s="46">
        <f>SUM(G40:G64)</f>
        <v>135444.70999999985</v>
      </c>
      <c r="H65" s="5"/>
    </row>
    <row r="67" spans="1:8" ht="15" x14ac:dyDescent="0.25">
      <c r="G67" s="56"/>
    </row>
    <row r="68" spans="1:8" x14ac:dyDescent="0.25">
      <c r="F68" s="89"/>
      <c r="G68" s="89"/>
    </row>
    <row r="69" spans="1:8" x14ac:dyDescent="0.25">
      <c r="F69" s="89"/>
      <c r="G69" s="89"/>
    </row>
  </sheetData>
  <autoFilter ref="A8:H65" xr:uid="{6FA2359B-22A2-4066-AD96-15F348A26127}"/>
  <mergeCells count="9">
    <mergeCell ref="F69:G69"/>
    <mergeCell ref="A4:H4"/>
    <mergeCell ref="A5:G5"/>
    <mergeCell ref="A6:H6"/>
    <mergeCell ref="A1:G1"/>
    <mergeCell ref="A2:G2"/>
    <mergeCell ref="A3:G3"/>
    <mergeCell ref="A7:G7"/>
    <mergeCell ref="F68:G68"/>
  </mergeCells>
  <pageMargins left="0.31496062992125984" right="0.31496062992125984" top="0.78740157480314965" bottom="0.39370078740157483" header="0.31496062992125984" footer="0.31496062992125984"/>
  <pageSetup paperSize="9" scale="85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17</vt:lpstr>
      <vt:lpstr>maio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2025-06-12T19:27:19Z</cp:lastPrinted>
  <dcterms:created xsi:type="dcterms:W3CDTF">2015-02-24T11:41:13Z</dcterms:created>
  <dcterms:modified xsi:type="dcterms:W3CDTF">2025-07-17T17:40:07Z</dcterms:modified>
</cp:coreProperties>
</file>