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C:\Users\Mariana Rodrigues\OneDrive - Santa Casa De Misericordia De Guararema\Documentos\Dados\SITE\MAC\"/>
    </mc:Choice>
  </mc:AlternateContent>
  <xr:revisionPtr revIDLastSave="0" documentId="13_ncr:1_{0CC35FE6-402E-4AB2-A22E-8849DFA911E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" sheetId="1" r:id="rId1"/>
    <sheet name="Plan1" sheetId="4" r:id="rId2"/>
    <sheet name="Planilha1" sheetId="5" r:id="rId3"/>
  </sheets>
  <definedNames>
    <definedName name="_xlnm._FilterDatabase" localSheetId="1" hidden="1">Plan1!$A$1:$H$74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3" i="4" l="1"/>
  <c r="G69" i="4"/>
  <c r="G34" i="4"/>
  <c r="E26" i="1" l="1"/>
  <c r="B22" i="1" l="1"/>
  <c r="E58" i="1" l="1"/>
  <c r="E59" i="1"/>
  <c r="E60" i="1"/>
  <c r="E51" i="1" l="1"/>
  <c r="E52" i="1"/>
  <c r="E53" i="1"/>
  <c r="E54" i="1"/>
  <c r="E55" i="1"/>
  <c r="E56" i="1"/>
  <c r="E57" i="1"/>
  <c r="E61" i="1"/>
  <c r="E62" i="1"/>
  <c r="E63" i="1"/>
  <c r="E64" i="1"/>
  <c r="E65" i="1"/>
  <c r="E50" i="1"/>
  <c r="E66" i="1" l="1"/>
  <c r="D66" i="1" l="1"/>
  <c r="E29" i="1" l="1"/>
  <c r="F66" i="1" l="1"/>
  <c r="C66" i="1"/>
  <c r="B66" i="1"/>
  <c r="F85" i="1" l="1"/>
  <c r="F86" i="1" s="1"/>
  <c r="F88" i="1" s="1"/>
  <c r="E32" i="1" l="1"/>
  <c r="F84" i="1" s="1"/>
</calcChain>
</file>

<file path=xl/sharedStrings.xml><?xml version="1.0" encoding="utf-8"?>
<sst xmlns="http://schemas.openxmlformats.org/spreadsheetml/2006/main" count="416" uniqueCount="238">
  <si>
    <t>DEMONSTRATIVO INTEGRAL DAS RECEITAS E DESPESAS</t>
  </si>
  <si>
    <t>CNPJ:</t>
  </si>
  <si>
    <t>ENDEREÇO E CEP:</t>
  </si>
  <si>
    <t>CPF:</t>
  </si>
  <si>
    <t>EXERCÍCIO:</t>
  </si>
  <si>
    <t>ORIGEM DOS RECURSOS:</t>
  </si>
  <si>
    <t>DOCUMENTO</t>
  </si>
  <si>
    <t>DATA</t>
  </si>
  <si>
    <t>VIGÊNCIA</t>
  </si>
  <si>
    <t>VALOR - R$</t>
  </si>
  <si>
    <t>DATA PREVISTA PARA O REPASSE (2)</t>
  </si>
  <si>
    <t>VALORES PREVISTOS (R$)</t>
  </si>
  <si>
    <t>DATA DO REPASSE</t>
  </si>
  <si>
    <t>NÚMERO DO DOCUMENTO DE CRÉDITO</t>
  </si>
  <si>
    <t>VALORES REPASSADOS (R$)</t>
  </si>
  <si>
    <t>(B) REPASSES PÚBLICOS NO EXERCÍCIO</t>
  </si>
  <si>
    <t>(E) TOTAL DE RECURSOS (A + B + C + D)</t>
  </si>
  <si>
    <t>(G) TOTAL DE RECURSOS DISPONÍVEIS NO EXERCÍCIO (E + F)</t>
  </si>
  <si>
    <t xml:space="preserve">Municipal </t>
  </si>
  <si>
    <t>(C) RECEITAS COM APLICAÇÕES FINANCEIRAS DOS REPASSES PÚBLICOS</t>
  </si>
  <si>
    <t>(1) Verba: Federal, Estadual ou Municipal, devendo ser elaborado um anexo para cada fonte de recurso</t>
  </si>
  <si>
    <t>(2) Incluir valores previstos no exercício anterior e repassados neste exercício.</t>
  </si>
  <si>
    <t>ORIGEM DOS RECURSOS (4)</t>
  </si>
  <si>
    <t>CATEGORIA OU FINALIDADE DA DESPESA (8)</t>
  </si>
  <si>
    <t>DESPESAS CONTABILIZADAS NESTE EXERCÍCIO (R$)</t>
  </si>
  <si>
    <t>DESPESAS CONTABILIZADAS EM EXERCÍCIO ANTERIORES E PAGAS NESTE EXERCÍCIO (R$) (H)</t>
  </si>
  <si>
    <t>DESPESAS CONTABILIZADAS NESTE EXERCÍCIO E PAGAS NESTE EXERCÍCIO (R$) (I)</t>
  </si>
  <si>
    <t>DESPESAS CONTABILIZADAS NESTE EXERCÍCIO A PAGAR EM EXERCÍCIOS SEGUINTES (R$)</t>
  </si>
  <si>
    <t>Recursos Humanos (5)</t>
  </si>
  <si>
    <t>Recursos Humanos (6)</t>
  </si>
  <si>
    <t>Medicamentos</t>
  </si>
  <si>
    <t>Gêneros alimentícios</t>
  </si>
  <si>
    <t>Outros materiais de consumo</t>
  </si>
  <si>
    <t>Outros serviços de terceiros</t>
  </si>
  <si>
    <t>Locação de imóveis</t>
  </si>
  <si>
    <t>Bens e materiais permanentes</t>
  </si>
  <si>
    <t>Obras</t>
  </si>
  <si>
    <t>Despesas Financeiras e bancárias</t>
  </si>
  <si>
    <t>Outras despesas</t>
  </si>
  <si>
    <t>TOTAL</t>
  </si>
  <si>
    <t>Combustível</t>
  </si>
  <si>
    <t>Utilidades públicas (7)</t>
  </si>
  <si>
    <t>Locações diversas</t>
  </si>
  <si>
    <t>(5) Salários, encargos e benefícios.</t>
  </si>
  <si>
    <t>(6) Autônomos e pessoa jurídica</t>
  </si>
  <si>
    <t>(7) Energia elétrica, água e esgoto, gás, telefone e internet</t>
  </si>
  <si>
    <t>(8) No rol exemplificativo incluir também as aquisições e os compromissos assumidos que não são classificados contabilmente como DESPESAS, como, por exemplo, aquisição de bens permanentes.</t>
  </si>
  <si>
    <t>(*) Apenas para entidades da área da Saúde.</t>
  </si>
  <si>
    <t>Serviços médicos (*)</t>
  </si>
  <si>
    <t>DEMONSTRATIVO DO SALDO FINANCEIRO DO EXERCÍCIO</t>
  </si>
  <si>
    <t>(G) TOTAL DE RECURSOS DISPONÍVEL NO EXERCÍCIO</t>
  </si>
  <si>
    <t>(J) DESPESAS PAGAS NO EXERCÍCIO (H+I)</t>
  </si>
  <si>
    <t>(K) RECURSO PÚBLICO NÃO APLICADO [E - (J - F)]</t>
  </si>
  <si>
    <t>(L) VALOR DEVOLVIDO AO ÓRGÃO PÚBLICO</t>
  </si>
  <si>
    <t>Presidente</t>
  </si>
  <si>
    <t>Declaramos, na qualidade de responsáveis pela entidade supra epigrafada, sob as penas da Lei, que a despesa relacionada comprova a exata aplicação dos recursos recebidos para os fins indicados, conforme programa de trabalho aprovado, proposto ao órgão Público Convenente.</t>
  </si>
  <si>
    <t>DATA DO DOCUMENTO</t>
  </si>
  <si>
    <t>ESPECIFICAÇÃO DO DOCUMENTO FISCAL(3)</t>
  </si>
  <si>
    <t>CREDOR</t>
  </si>
  <si>
    <t>NATUREZA DA DESPESA RESUMIDAMENTE</t>
  </si>
  <si>
    <t>VALOR (R$)</t>
  </si>
  <si>
    <t>cheque</t>
  </si>
  <si>
    <t>Recursos humanos(5)</t>
  </si>
  <si>
    <t>Prefeitura Municipal de Guararema</t>
  </si>
  <si>
    <t>Santa Casa de Misericórdia de Guararema</t>
  </si>
  <si>
    <t>48.517.932/0001-32</t>
  </si>
  <si>
    <t>Praça Dr Botelho Egas, 11 - Centro - Guararema - CEP:08900-000</t>
  </si>
  <si>
    <t>Operacionalização da execução de atividades ambulatoriais e serv. médicos hospitalares</t>
  </si>
  <si>
    <t>DEMONSTRATIVO DOS RECURSOS DISPONÍVEIS NO EXERCÍCIO</t>
  </si>
  <si>
    <t>DEMONSTRATIVO DAS DESPESAS INCORRIDAS NO EXERCÍCIO</t>
  </si>
  <si>
    <t>(M) VALOR AUTORIZADO PARA APLICAÇÃO NO EXERCÍCIO SEGUINTE (K-L)</t>
  </si>
  <si>
    <t>(A) SALDO DO EXERCÍCIO ANTERIOR</t>
  </si>
  <si>
    <t>(4) Verba: Federal, Estadual, Municipal e Recursos Próprios, devendo ser elaborado um anexo para cada fonte de recurso.</t>
  </si>
  <si>
    <t>vale transporte</t>
  </si>
  <si>
    <t>REPASSE AO TERCEIRO SETOR</t>
  </si>
  <si>
    <t>TERMO DE CONVÊNIO</t>
  </si>
  <si>
    <t>ÓRGÃO PÚBLICO CONVENENTE:</t>
  </si>
  <si>
    <t>CONVENIADA:</t>
  </si>
  <si>
    <t>RESPONSÁVEL PELA CONVENIADA:</t>
  </si>
  <si>
    <t>OBJETO:</t>
  </si>
  <si>
    <t>(D) OUTRAS RECEITAS DECORRENTES DA EXECUÇÃO DO AJUSTE (3)</t>
  </si>
  <si>
    <t>(F) RECURSOS PRÓPRIOS DA ENTIDADE BENEFICIÁRIA</t>
  </si>
  <si>
    <t>(3) Receitas com estacionamento, alugueis, entre outras.</t>
  </si>
  <si>
    <t>Material Médico e Hospitalar(*)</t>
  </si>
  <si>
    <t>(9) Quando a diferença entre a Coluna  DESPESAS CONTABILIZADAS NESTE EXERCÍCIO e a Coluna  DESPESAS CONTABILIZADAS NESTE EXERCÍCIO E PAGAS NESTE EXERCÍCIO for decorrente de desconto obtidos ou pagamento de multa por atraso, o resultado não deve aparecer na coluna DESPESAS CONTABILIZADAS NESTE EXERCÍCIO A PAGAR EM EXERCÍCIOS SEGUINTES, uma vez que tais descontos ou multas são contabilizados em contas de receitas ou despesas. Assim sendo deverá se indicado como nota de rodapé os valores e as respectivas contas de receitas e despesas.</t>
  </si>
  <si>
    <t>TOTAL DE DESPESAS PAGSA NESTE EXERCÍCIO (R$)                                                      J = (H + I)</t>
  </si>
  <si>
    <t xml:space="preserve">vale transporte </t>
  </si>
  <si>
    <t>Via Nova Serviços Eireli</t>
  </si>
  <si>
    <t>Mogi Passes Comércio de Bilhetes Eletrônicos Ltda</t>
  </si>
  <si>
    <t>CNPJ</t>
  </si>
  <si>
    <t>01.178.287/0001-07</t>
  </si>
  <si>
    <t>07.715.946/0001-83</t>
  </si>
  <si>
    <t>ANEXO 12</t>
  </si>
  <si>
    <t>Banco Bradesco S.A</t>
  </si>
  <si>
    <t>tarifa</t>
  </si>
  <si>
    <t>Despesas financeiras e bancárias</t>
  </si>
  <si>
    <t>darf</t>
  </si>
  <si>
    <t>Documento de Arrecadação de Receitas Federais</t>
  </si>
  <si>
    <t>boleto</t>
  </si>
  <si>
    <t>fatura</t>
  </si>
  <si>
    <t>locações diversas</t>
  </si>
  <si>
    <t>Utilidade Pública</t>
  </si>
  <si>
    <t>Centro de Integração Empresa Escola CIEE</t>
  </si>
  <si>
    <t>61.600.839/0001-55</t>
  </si>
  <si>
    <t>jovem aprendiz</t>
  </si>
  <si>
    <t xml:space="preserve">Outras Despesas </t>
  </si>
  <si>
    <t>Claro S.A</t>
  </si>
  <si>
    <t>40.432.544/0001-47</t>
  </si>
  <si>
    <t>telefone celular</t>
  </si>
  <si>
    <t>Cedeco Diagnósticos Médicos Ltda</t>
  </si>
  <si>
    <t>54.787.338/0001-64</t>
  </si>
  <si>
    <t>01.463.474/0002-13</t>
  </si>
  <si>
    <t>Centrho de Haematologia e Hemoterapia de Mogi das Cruzes Ltda</t>
  </si>
  <si>
    <t>serviços de hemoterapia</t>
  </si>
  <si>
    <t>Alexandre Marques</t>
  </si>
  <si>
    <t>284.896.558-47</t>
  </si>
  <si>
    <t>Maria Angeliza M. S Bassila,</t>
  </si>
  <si>
    <t>Tesoureira</t>
  </si>
  <si>
    <t>Viação Jacarei Ltda</t>
  </si>
  <si>
    <t>50.479.476/0001-25</t>
  </si>
  <si>
    <t>27.197.986/0001-98</t>
  </si>
  <si>
    <t>locação incubadora</t>
  </si>
  <si>
    <t>Med Ribeirão Service Vendas e Assitencia Tecnica Hopsitalar Ltda</t>
  </si>
  <si>
    <t>Telefonica SP</t>
  </si>
  <si>
    <t>02.558.157/0001-62</t>
  </si>
  <si>
    <t>telefone fixo</t>
  </si>
  <si>
    <t>locação equipamento</t>
  </si>
  <si>
    <t>Bem Viver Serviços Técnicos Ltda</t>
  </si>
  <si>
    <t>06.863.003/0001-35</t>
  </si>
  <si>
    <t>Ezequiel Francisco dos Santos</t>
  </si>
  <si>
    <t>14.264.034/0001-06</t>
  </si>
  <si>
    <t>serviço de manutenção predial</t>
  </si>
  <si>
    <t>serviço prestado</t>
  </si>
  <si>
    <t>32.798.703/0001-01</t>
  </si>
  <si>
    <t>manutenção ar comprimido</t>
  </si>
  <si>
    <t>J A A M Teixeira Comércio Ltda</t>
  </si>
  <si>
    <t>RCOM Equipamentos e Serviços para Telecomunicações</t>
  </si>
  <si>
    <t>03.920.323/0001-91</t>
  </si>
  <si>
    <t>manutenção pabx</t>
  </si>
  <si>
    <t>FG  Locação de Equipamentos Ltda</t>
  </si>
  <si>
    <t>49.494.691/0001-16</t>
  </si>
  <si>
    <t>locação de impressoras</t>
  </si>
  <si>
    <t>07.271.413/0003-11</t>
  </si>
  <si>
    <t>locação de equipamento rx</t>
  </si>
  <si>
    <t>Superdatta Tecnologia Ltda</t>
  </si>
  <si>
    <t>14.457.456/0001-90</t>
  </si>
  <si>
    <t xml:space="preserve">locação de equipamento </t>
  </si>
  <si>
    <t>locação de pabx</t>
  </si>
  <si>
    <t>7.302.855/0001-70</t>
  </si>
  <si>
    <t>locação de camas</t>
  </si>
  <si>
    <t>Seemed Representações Ltda</t>
  </si>
  <si>
    <t>Atmosfera Gestão e Higienização de Texteis S.A</t>
  </si>
  <si>
    <t>00.886.257/0002-73</t>
  </si>
  <si>
    <t>locação de enxoval</t>
  </si>
  <si>
    <t>Comaho Comércio de Materiais Hospitalares Ltda</t>
  </si>
  <si>
    <t>54.559.893/0001-39</t>
  </si>
  <si>
    <t>locação de cadioversor</t>
  </si>
  <si>
    <t>18.941.423/0001-71</t>
  </si>
  <si>
    <t>Convênio nº 27/2024</t>
  </si>
  <si>
    <t>60 meses</t>
  </si>
  <si>
    <t>exames</t>
  </si>
  <si>
    <t>08.170.849/0001-15</t>
  </si>
  <si>
    <t>serviço de internet</t>
  </si>
  <si>
    <t>Federação das Santa Casas Fehosp</t>
  </si>
  <si>
    <t>62.655.428/0001-20</t>
  </si>
  <si>
    <t>mensalidade</t>
  </si>
  <si>
    <t>O signatário, na qualidade de representante da Santa Casa de Misericórdia de Guararem vem indicar, na forma abaixo detalhada, as despesas incorridas e pagas no exercício/2025 bem como as despesas a pagar no exercício seguinte.</t>
  </si>
  <si>
    <t>Desktop S.A</t>
  </si>
  <si>
    <t>locação de veículo</t>
  </si>
  <si>
    <t>Classe Locação de Móveis Ltda Me</t>
  </si>
  <si>
    <t>04.188.692/0001-02</t>
  </si>
  <si>
    <t>assessoria jurídica</t>
  </si>
  <si>
    <t>Elisangela do Nascimento Sociedade Individual de Advocacia</t>
  </si>
  <si>
    <t>43.185.468/0001-00</t>
  </si>
  <si>
    <t xml:space="preserve">Sindicato das Santas Casa </t>
  </si>
  <si>
    <t>05.488.116/0001-35</t>
  </si>
  <si>
    <t>contrib associativa</t>
  </si>
  <si>
    <t>Inovafrio Refrigeração Ltda</t>
  </si>
  <si>
    <t>36.663.265/0001-17</t>
  </si>
  <si>
    <t>manutenção ar condicionado</t>
  </si>
  <si>
    <t>serviço prestado (parcial)</t>
  </si>
  <si>
    <t>M.H.F Sistemas Ltda Epp</t>
  </si>
  <si>
    <t>04.676.708/0001-18</t>
  </si>
  <si>
    <t>Movida Participações S.A</t>
  </si>
  <si>
    <t>21.314.559/0001-66</t>
  </si>
  <si>
    <t>House Tecnologia da Informação Ltda</t>
  </si>
  <si>
    <t>Nova Era Com Serv Equip Hospitalares</t>
  </si>
  <si>
    <t>extrato</t>
  </si>
  <si>
    <t>24.470.969/0001-94</t>
  </si>
  <si>
    <t>Outros materias de consumo</t>
  </si>
  <si>
    <t>Drl Serviços Médicos Ltda</t>
  </si>
  <si>
    <t>17.573.128/0001-47</t>
  </si>
  <si>
    <t>serviços médicos</t>
  </si>
  <si>
    <t>A R Ortiz Comércio e Manutenção de Equipamentos</t>
  </si>
  <si>
    <t>bateria p/ equip medico</t>
  </si>
  <si>
    <t>Pro Rad Consultores em Radioproteção S/S Ltda</t>
  </si>
  <si>
    <t>87.389.086/0001-74</t>
  </si>
  <si>
    <t>serviço dosimetria</t>
  </si>
  <si>
    <t>Guararema, 01 de outubro de 2025.</t>
  </si>
  <si>
    <t>01/09/1025</t>
  </si>
  <si>
    <t>12.003.055/0001-34</t>
  </si>
  <si>
    <t>medicamento</t>
  </si>
  <si>
    <t>Mercadinho Serv Mago Ltda</t>
  </si>
  <si>
    <t>01.677.196/0001-16</t>
  </si>
  <si>
    <t>gêneros alimentícios</t>
  </si>
  <si>
    <t>Monteserrat Comercial Importadora e Exportadora Ltda</t>
  </si>
  <si>
    <t>66.581.935´0001-17</t>
  </si>
  <si>
    <t>material médico</t>
  </si>
  <si>
    <t>material médico hospitalar</t>
  </si>
  <si>
    <t>Protec Export Ind Com Imp Exp Equip Med Hosp Ltda</t>
  </si>
  <si>
    <t>06.207.441/0001-45</t>
  </si>
  <si>
    <t>ABMS Controle de Pragas Urbanas Ltda</t>
  </si>
  <si>
    <t>30.085.132/0001-24</t>
  </si>
  <si>
    <t>Francisvan dos Santos Silva</t>
  </si>
  <si>
    <t>41.841.427/0001-08</t>
  </si>
  <si>
    <t>RR Acqua Service Coleta e Analisede Água Ltda</t>
  </si>
  <si>
    <t>08.356.731/0001-86</t>
  </si>
  <si>
    <t>Proterad Radiological Protection Ltda</t>
  </si>
  <si>
    <t>31.607.683/0001-73</t>
  </si>
  <si>
    <t>Cipax Medicina Diagnostica Ltda</t>
  </si>
  <si>
    <t>50.011.949/0001-65</t>
  </si>
  <si>
    <t>04/09/202566</t>
  </si>
  <si>
    <t>Laveco Industria e Comércio Ltda</t>
  </si>
  <si>
    <t>22.444.196.0001-46</t>
  </si>
  <si>
    <t>locação de lavatorios</t>
  </si>
  <si>
    <t>ALL Moveis para Escritório Ltda</t>
  </si>
  <si>
    <t>53.448.261/0001-35</t>
  </si>
  <si>
    <t>cadeiras</t>
  </si>
  <si>
    <t>Bens materias permanentes</t>
  </si>
  <si>
    <t>Fenix Extintores Ltda</t>
  </si>
  <si>
    <t>09.293.381/0001-19</t>
  </si>
  <si>
    <t>manutenção extintores</t>
  </si>
  <si>
    <t>Crudo Plast Industria e Comércio Ltda</t>
  </si>
  <si>
    <t>64.505.308/0001-71</t>
  </si>
  <si>
    <t>bobinas</t>
  </si>
  <si>
    <t>Transf. Bancária nº 6888849 constante do Extrato</t>
  </si>
  <si>
    <t>Termo de Aditamento nº 01</t>
  </si>
  <si>
    <t>Drogarema Drogaria e Perfumaria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</si>
</sst>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_(&quot;R$&quot;* #,##0.00_);_(&quot;R$&quot;* \(#,##0.00\);_(&quot;R$&quot;* &quot;-&quot;??_);_(@_)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name val="Arial"/>
      <family val="2"/>
    </font>
    <font>
      <sz val="9"/>
      <color indexed="8"/>
      <name val="Arial"/>
      <family val="2"/>
    </font>
    <font>
      <sz val="9"/>
      <name val="Calibri"/>
      <family val="2"/>
      <scheme val="minor"/>
    </font>
    <font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9"/>
      <name val="Calibri"/>
      <family val="2"/>
      <scheme val="minor"/>
    </font>
    <font>
      <sz val="7"/>
      <name val="Calibri"/>
      <family val="2"/>
      <scheme val="minor"/>
    </font>
    <font>
      <b/>
      <sz val="5"/>
      <color theme="1"/>
      <name val="Calibri"/>
      <family val="2"/>
      <scheme val="minor"/>
    </font>
    <font>
      <b/>
      <sz val="5.5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7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8" fillId="0" borderId="0" applyFont="0" applyFill="0" applyBorder="0" applyAlignment="0" applyProtection="0"/>
  </cellStyleXfs>
  <cellXfs count="101">
    <xf numFmtId="0" fontId="0" fillId="0" borderId="0" xfId="0"/>
    <xf numFmtId="0" fontId="1" fillId="0" borderId="0" xfId="0" applyFont="1"/>
    <xf numFmtId="0" fontId="1" fillId="0" borderId="1" xfId="0" applyFont="1" applyBorder="1"/>
    <xf numFmtId="0" fontId="2" fillId="0" borderId="1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3" fillId="0" borderId="0" xfId="0" applyFont="1"/>
    <xf numFmtId="0" fontId="0" fillId="2" borderId="1" xfId="0" applyFill="1" applyBorder="1"/>
    <xf numFmtId="0" fontId="4" fillId="0" borderId="0" xfId="0" applyFont="1"/>
    <xf numFmtId="0" fontId="7" fillId="0" borderId="1" xfId="0" applyFont="1" applyBorder="1" applyAlignment="1">
      <alignment wrapText="1"/>
    </xf>
    <xf numFmtId="0" fontId="5" fillId="0" borderId="5" xfId="0" applyFont="1" applyBorder="1"/>
    <xf numFmtId="0" fontId="5" fillId="0" borderId="0" xfId="0" applyFont="1"/>
    <xf numFmtId="0" fontId="2" fillId="0" borderId="0" xfId="0" applyFont="1"/>
    <xf numFmtId="14" fontId="3" fillId="0" borderId="1" xfId="0" applyNumberFormat="1" applyFont="1" applyBorder="1"/>
    <xf numFmtId="164" fontId="3" fillId="0" borderId="1" xfId="1" applyFont="1" applyBorder="1"/>
    <xf numFmtId="0" fontId="0" fillId="0" borderId="0" xfId="0" applyAlignment="1">
      <alignment horizontal="left"/>
    </xf>
    <xf numFmtId="0" fontId="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wrapText="1"/>
    </xf>
    <xf numFmtId="0" fontId="0" fillId="0" borderId="0" xfId="0" applyAlignment="1">
      <alignment wrapText="1"/>
    </xf>
    <xf numFmtId="164" fontId="3" fillId="0" borderId="1" xfId="0" applyNumberFormat="1" applyFont="1" applyBorder="1"/>
    <xf numFmtId="0" fontId="3" fillId="2" borderId="1" xfId="0" applyFont="1" applyFill="1" applyBorder="1"/>
    <xf numFmtId="164" fontId="9" fillId="0" borderId="1" xfId="1" applyFont="1" applyBorder="1"/>
    <xf numFmtId="164" fontId="9" fillId="0" borderId="1" xfId="0" applyNumberFormat="1" applyFont="1" applyBorder="1"/>
    <xf numFmtId="0" fontId="2" fillId="0" borderId="1" xfId="0" applyFont="1" applyBorder="1"/>
    <xf numFmtId="164" fontId="6" fillId="0" borderId="1" xfId="0" applyNumberFormat="1" applyFont="1" applyBorder="1"/>
    <xf numFmtId="0" fontId="11" fillId="0" borderId="0" xfId="0" applyFont="1"/>
    <xf numFmtId="0" fontId="3" fillId="0" borderId="0" xfId="0" applyFont="1" applyAlignment="1">
      <alignment horizontal="left"/>
    </xf>
    <xf numFmtId="0" fontId="9" fillId="0" borderId="0" xfId="0" applyFont="1"/>
    <xf numFmtId="164" fontId="0" fillId="0" borderId="0" xfId="0" applyNumberFormat="1"/>
    <xf numFmtId="164" fontId="0" fillId="0" borderId="0" xfId="1" applyFont="1"/>
    <xf numFmtId="164" fontId="3" fillId="0" borderId="1" xfId="1" applyFont="1" applyFill="1" applyBorder="1"/>
    <xf numFmtId="0" fontId="9" fillId="0" borderId="1" xfId="0" applyFont="1" applyBorder="1"/>
    <xf numFmtId="0" fontId="6" fillId="0" borderId="0" xfId="0" applyFont="1" applyAlignment="1">
      <alignment horizontal="center"/>
    </xf>
    <xf numFmtId="0" fontId="3" fillId="0" borderId="1" xfId="0" applyFont="1" applyBorder="1" applyAlignment="1">
      <alignment horizontal="left"/>
    </xf>
    <xf numFmtId="164" fontId="12" fillId="0" borderId="1" xfId="1" applyFont="1" applyFill="1" applyBorder="1"/>
    <xf numFmtId="0" fontId="13" fillId="0" borderId="0" xfId="0" applyFont="1"/>
    <xf numFmtId="0" fontId="13" fillId="0" borderId="1" xfId="0" applyFont="1" applyBorder="1"/>
    <xf numFmtId="0" fontId="14" fillId="0" borderId="6" xfId="0" applyFont="1" applyBorder="1" applyAlignment="1">
      <alignment horizontal="center" wrapText="1"/>
    </xf>
    <xf numFmtId="0" fontId="16" fillId="0" borderId="1" xfId="0" applyFont="1" applyBorder="1"/>
    <xf numFmtId="14" fontId="3" fillId="3" borderId="1" xfId="0" applyNumberFormat="1" applyFont="1" applyFill="1" applyBorder="1"/>
    <xf numFmtId="0" fontId="3" fillId="3" borderId="1" xfId="0" applyFont="1" applyFill="1" applyBorder="1" applyAlignment="1">
      <alignment horizontal="left"/>
    </xf>
    <xf numFmtId="0" fontId="3" fillId="3" borderId="1" xfId="0" applyFont="1" applyFill="1" applyBorder="1" applyAlignment="1">
      <alignment wrapText="1"/>
    </xf>
    <xf numFmtId="164" fontId="15" fillId="3" borderId="1" xfId="1" applyFont="1" applyFill="1" applyBorder="1"/>
    <xf numFmtId="0" fontId="17" fillId="0" borderId="6" xfId="0" applyFont="1" applyBorder="1" applyAlignment="1">
      <alignment horizontal="left" wrapText="1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164" fontId="12" fillId="0" borderId="0" xfId="0" applyNumberFormat="1" applyFont="1"/>
    <xf numFmtId="164" fontId="3" fillId="0" borderId="0" xfId="1" applyFont="1" applyFill="1" applyBorder="1"/>
    <xf numFmtId="0" fontId="18" fillId="0" borderId="6" xfId="0" applyFont="1" applyBorder="1" applyAlignment="1">
      <alignment horizontal="center" wrapText="1"/>
    </xf>
    <xf numFmtId="0" fontId="5" fillId="0" borderId="1" xfId="0" applyFont="1" applyBorder="1" applyAlignment="1">
      <alignment wrapText="1"/>
    </xf>
    <xf numFmtId="164" fontId="2" fillId="0" borderId="1" xfId="0" applyNumberFormat="1" applyFont="1" applyBorder="1"/>
    <xf numFmtId="0" fontId="4" fillId="0" borderId="1" xfId="0" applyFont="1" applyBorder="1"/>
    <xf numFmtId="14" fontId="3" fillId="0" borderId="1" xfId="0" applyNumberFormat="1" applyFont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5" fillId="0" borderId="1" xfId="0" applyFont="1" applyBorder="1" applyAlignment="1">
      <alignment horizontal="left" wrapText="1"/>
    </xf>
    <xf numFmtId="44" fontId="0" fillId="0" borderId="0" xfId="0" applyNumberFormat="1"/>
    <xf numFmtId="44" fontId="13" fillId="0" borderId="0" xfId="0" applyNumberFormat="1" applyFont="1"/>
    <xf numFmtId="44" fontId="3" fillId="0" borderId="0" xfId="0" applyNumberFormat="1" applyFont="1"/>
    <xf numFmtId="3" fontId="3" fillId="0" borderId="1" xfId="0" applyNumberFormat="1" applyFont="1" applyBorder="1" applyAlignment="1">
      <alignment wrapText="1"/>
    </xf>
    <xf numFmtId="0" fontId="17" fillId="0" borderId="6" xfId="0" applyFont="1" applyBorder="1" applyAlignment="1">
      <alignment horizontal="center" wrapText="1"/>
    </xf>
    <xf numFmtId="0" fontId="3" fillId="0" borderId="1" xfId="0" applyFont="1" applyBorder="1" applyAlignment="1">
      <alignment horizontal="left" wrapText="1"/>
    </xf>
    <xf numFmtId="14" fontId="3" fillId="0" borderId="0" xfId="0" applyNumberFormat="1" applyFont="1"/>
    <xf numFmtId="164" fontId="10" fillId="0" borderId="0" xfId="1" applyFont="1" applyFill="1" applyBorder="1" applyAlignment="1">
      <alignment horizontal="center"/>
    </xf>
    <xf numFmtId="0" fontId="12" fillId="0" borderId="1" xfId="0" applyFont="1" applyBorder="1"/>
    <xf numFmtId="164" fontId="12" fillId="0" borderId="1" xfId="0" applyNumberFormat="1" applyFont="1" applyBorder="1"/>
    <xf numFmtId="0" fontId="3" fillId="0" borderId="1" xfId="0" applyFont="1" applyBorder="1"/>
    <xf numFmtId="0" fontId="12" fillId="3" borderId="1" xfId="0" applyFont="1" applyFill="1" applyBorder="1"/>
    <xf numFmtId="0" fontId="5" fillId="0" borderId="1" xfId="0" applyFont="1" applyBorder="1"/>
    <xf numFmtId="14" fontId="3" fillId="4" borderId="1" xfId="0" applyNumberFormat="1" applyFont="1" applyFill="1" applyBorder="1"/>
    <xf numFmtId="0" fontId="3" fillId="0" borderId="0" xfId="0" applyFont="1" applyAlignment="1">
      <alignment wrapText="1"/>
    </xf>
    <xf numFmtId="0" fontId="5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4" fontId="19" fillId="0" borderId="1" xfId="0" applyNumberFormat="1" applyFont="1" applyBorder="1"/>
    <xf numFmtId="164" fontId="19" fillId="0" borderId="1" xfId="1" applyFont="1" applyFill="1" applyBorder="1"/>
    <xf numFmtId="0" fontId="20" fillId="0" borderId="1" xfId="0" applyFont="1" applyBorder="1" applyAlignment="1">
      <alignment horizontal="center" wrapText="1"/>
    </xf>
    <xf numFmtId="0" fontId="3" fillId="0" borderId="1" xfId="0" quotePrefix="1" applyFont="1" applyBorder="1" applyAlignment="1">
      <alignment horizontal="left"/>
    </xf>
    <xf numFmtId="14" fontId="12" fillId="0" borderId="1" xfId="0" applyNumberFormat="1" applyFont="1" applyBorder="1"/>
    <xf numFmtId="0" fontId="16" fillId="0" borderId="1" xfId="0" applyFont="1" applyBorder="1" applyAlignment="1">
      <alignment horizontal="center" wrapText="1"/>
    </xf>
    <xf numFmtId="164" fontId="10" fillId="0" borderId="1" xfId="1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>
      <alignment horizontal="left" wrapText="1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1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3" fillId="2" borderId="2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3" xfId="0" applyFont="1" applyBorder="1" applyAlignment="1">
      <alignment horizontal="center"/>
    </xf>
    <xf numFmtId="0" fontId="6" fillId="0" borderId="4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9" fillId="0" borderId="2" xfId="0" applyFont="1" applyBorder="1" applyAlignment="1">
      <alignment horizontal="right"/>
    </xf>
    <xf numFmtId="0" fontId="9" fillId="0" borderId="3" xfId="0" applyFont="1" applyBorder="1" applyAlignment="1">
      <alignment horizontal="right"/>
    </xf>
    <xf numFmtId="0" fontId="9" fillId="0" borderId="4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0" fontId="3" fillId="0" borderId="3" xfId="0" applyFont="1" applyBorder="1" applyAlignment="1">
      <alignment horizontal="right"/>
    </xf>
    <xf numFmtId="0" fontId="3" fillId="0" borderId="4" xfId="0" applyFont="1" applyBorder="1" applyAlignment="1">
      <alignment horizontal="right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04"/>
  <sheetViews>
    <sheetView tabSelected="1" topLeftCell="A86" zoomScaleNormal="100" workbookViewId="0">
      <selection activeCell="H26" sqref="H26"/>
    </sheetView>
  </sheetViews>
  <sheetFormatPr defaultRowHeight="15" x14ac:dyDescent="0.25"/>
  <cols>
    <col min="1" max="1" width="25.7109375" customWidth="1"/>
    <col min="2" max="2" width="13" customWidth="1"/>
    <col min="3" max="3" width="14.5703125" customWidth="1"/>
    <col min="4" max="5" width="13.140625" customWidth="1"/>
    <col min="6" max="6" width="12.85546875" customWidth="1"/>
    <col min="7" max="7" width="9.140625" customWidth="1"/>
    <col min="8" max="8" width="15.42578125" customWidth="1"/>
    <col min="9" max="9" width="13.5703125" customWidth="1"/>
    <col min="10" max="10" width="17.42578125" customWidth="1"/>
  </cols>
  <sheetData>
    <row r="1" spans="1:6" x14ac:dyDescent="0.25">
      <c r="A1" s="82" t="s">
        <v>92</v>
      </c>
      <c r="B1" s="82"/>
      <c r="C1" s="82"/>
      <c r="D1" s="82"/>
      <c r="E1" s="82"/>
      <c r="F1" s="82"/>
    </row>
    <row r="2" spans="1:6" x14ac:dyDescent="0.25">
      <c r="A2" s="82" t="s">
        <v>74</v>
      </c>
      <c r="B2" s="82"/>
      <c r="C2" s="82"/>
      <c r="D2" s="82"/>
      <c r="E2" s="82"/>
      <c r="F2" s="82"/>
    </row>
    <row r="3" spans="1:6" x14ac:dyDescent="0.25">
      <c r="A3" s="82" t="s">
        <v>0</v>
      </c>
      <c r="B3" s="82"/>
      <c r="C3" s="82"/>
      <c r="D3" s="82"/>
      <c r="E3" s="82"/>
      <c r="F3" s="82"/>
    </row>
    <row r="4" spans="1:6" x14ac:dyDescent="0.25">
      <c r="A4" s="82" t="s">
        <v>75</v>
      </c>
      <c r="B4" s="82"/>
      <c r="C4" s="82"/>
      <c r="D4" s="82"/>
      <c r="E4" s="82"/>
      <c r="F4" s="82"/>
    </row>
    <row r="5" spans="1:6" ht="18.75" customHeight="1" x14ac:dyDescent="0.25">
      <c r="A5" s="1"/>
      <c r="B5" s="1"/>
      <c r="C5" s="1"/>
      <c r="D5" s="1"/>
      <c r="E5" s="1"/>
      <c r="F5" s="1"/>
    </row>
    <row r="6" spans="1:6" x14ac:dyDescent="0.25">
      <c r="A6" s="12" t="s">
        <v>76</v>
      </c>
      <c r="B6" s="84" t="s">
        <v>63</v>
      </c>
      <c r="C6" s="84"/>
      <c r="D6" s="84"/>
      <c r="E6" s="84"/>
      <c r="F6" s="84"/>
    </row>
    <row r="7" spans="1:6" x14ac:dyDescent="0.25">
      <c r="A7" s="12" t="s">
        <v>77</v>
      </c>
      <c r="B7" s="6" t="s">
        <v>64</v>
      </c>
      <c r="C7" s="6"/>
      <c r="D7" s="6"/>
      <c r="E7" s="6"/>
      <c r="F7" s="6"/>
    </row>
    <row r="8" spans="1:6" x14ac:dyDescent="0.25">
      <c r="A8" s="12" t="s">
        <v>1</v>
      </c>
      <c r="B8" s="6" t="s">
        <v>65</v>
      </c>
      <c r="C8" s="6"/>
      <c r="D8" s="6"/>
      <c r="E8" s="6"/>
      <c r="F8" s="6"/>
    </row>
    <row r="9" spans="1:6" x14ac:dyDescent="0.25">
      <c r="A9" s="12" t="s">
        <v>2</v>
      </c>
      <c r="B9" s="6" t="s">
        <v>66</v>
      </c>
      <c r="C9" s="6"/>
      <c r="D9" s="6"/>
      <c r="E9" s="6"/>
      <c r="F9" s="6"/>
    </row>
    <row r="10" spans="1:6" x14ac:dyDescent="0.25">
      <c r="A10" s="12" t="s">
        <v>78</v>
      </c>
      <c r="B10" s="6" t="s">
        <v>114</v>
      </c>
      <c r="C10" s="6"/>
      <c r="D10" s="6"/>
      <c r="E10" s="6"/>
      <c r="F10" s="6"/>
    </row>
    <row r="11" spans="1:6" x14ac:dyDescent="0.25">
      <c r="A11" s="12" t="s">
        <v>3</v>
      </c>
      <c r="B11" s="6" t="s">
        <v>115</v>
      </c>
      <c r="C11" s="6"/>
      <c r="D11" s="6"/>
      <c r="E11" s="6"/>
      <c r="F11" s="6"/>
    </row>
    <row r="12" spans="1:6" ht="27.75" customHeight="1" x14ac:dyDescent="0.25">
      <c r="A12" s="12" t="s">
        <v>79</v>
      </c>
      <c r="B12" s="80" t="s">
        <v>67</v>
      </c>
      <c r="C12" s="80"/>
      <c r="D12" s="80"/>
      <c r="E12" s="80"/>
      <c r="F12" s="25"/>
    </row>
    <row r="13" spans="1:6" x14ac:dyDescent="0.25">
      <c r="A13" s="12" t="s">
        <v>4</v>
      </c>
      <c r="B13" s="26">
        <v>2025</v>
      </c>
      <c r="C13" s="6"/>
      <c r="D13" s="6"/>
      <c r="E13" s="6"/>
      <c r="F13" s="6"/>
    </row>
    <row r="14" spans="1:6" x14ac:dyDescent="0.25">
      <c r="A14" s="12" t="s">
        <v>5</v>
      </c>
      <c r="B14" s="6" t="s">
        <v>18</v>
      </c>
      <c r="C14" s="6"/>
      <c r="D14" s="6"/>
      <c r="E14" s="6"/>
      <c r="F14" s="6"/>
    </row>
    <row r="15" spans="1:6" ht="10.5" customHeight="1" x14ac:dyDescent="0.25">
      <c r="A15" s="1"/>
      <c r="B15" s="1"/>
      <c r="C15" s="1"/>
      <c r="D15" s="1"/>
      <c r="E15" s="1"/>
      <c r="F15" s="1"/>
    </row>
    <row r="16" spans="1:6" x14ac:dyDescent="0.25">
      <c r="A16" s="3" t="s">
        <v>6</v>
      </c>
      <c r="B16" s="3" t="s">
        <v>7</v>
      </c>
      <c r="C16" s="3" t="s">
        <v>8</v>
      </c>
      <c r="D16" s="81" t="s">
        <v>9</v>
      </c>
      <c r="E16" s="81"/>
      <c r="F16" s="1"/>
    </row>
    <row r="17" spans="1:12" ht="26.25" customHeight="1" x14ac:dyDescent="0.25">
      <c r="A17" s="2" t="s">
        <v>158</v>
      </c>
      <c r="B17" s="13">
        <v>45504</v>
      </c>
      <c r="C17" s="45" t="s">
        <v>159</v>
      </c>
      <c r="D17" s="78">
        <v>2782363.2</v>
      </c>
      <c r="E17" s="78"/>
      <c r="F17" s="1"/>
      <c r="H17" s="1"/>
      <c r="I17" s="61"/>
      <c r="J17" s="44"/>
      <c r="K17" s="62"/>
      <c r="L17" s="62"/>
    </row>
    <row r="18" spans="1:12" ht="18.75" customHeight="1" x14ac:dyDescent="0.25">
      <c r="A18" s="2" t="s">
        <v>236</v>
      </c>
      <c r="B18" s="13">
        <v>45821</v>
      </c>
      <c r="C18" s="52">
        <v>47329</v>
      </c>
      <c r="D18" s="78">
        <v>151280.48000000001</v>
      </c>
      <c r="E18" s="78"/>
      <c r="F18" s="1"/>
      <c r="H18" s="1"/>
      <c r="I18" s="61"/>
      <c r="J18" s="44"/>
      <c r="K18" s="62"/>
      <c r="L18" s="62"/>
    </row>
    <row r="19" spans="1:12" ht="15" customHeight="1" x14ac:dyDescent="0.25">
      <c r="A19" s="1"/>
      <c r="B19" s="1"/>
      <c r="C19" s="1"/>
      <c r="D19" s="1"/>
      <c r="E19" s="1"/>
      <c r="F19" s="1"/>
    </row>
    <row r="20" spans="1:12" ht="18.75" customHeight="1" x14ac:dyDescent="0.25">
      <c r="A20" s="79" t="s">
        <v>68</v>
      </c>
      <c r="B20" s="79"/>
      <c r="C20" s="79"/>
      <c r="D20" s="79"/>
      <c r="E20" s="79"/>
      <c r="F20" s="1"/>
    </row>
    <row r="21" spans="1:12" ht="42.75" customHeight="1" x14ac:dyDescent="0.25">
      <c r="A21" s="4" t="s">
        <v>10</v>
      </c>
      <c r="B21" s="4" t="s">
        <v>11</v>
      </c>
      <c r="C21" s="4" t="s">
        <v>12</v>
      </c>
      <c r="D21" s="4" t="s">
        <v>13</v>
      </c>
      <c r="E21" s="4" t="s">
        <v>14</v>
      </c>
    </row>
    <row r="22" spans="1:12" ht="31.5" customHeight="1" x14ac:dyDescent="0.25">
      <c r="A22" s="76">
        <v>45912</v>
      </c>
      <c r="B22" s="34">
        <f>117636.02+36297.13</f>
        <v>153933.15</v>
      </c>
      <c r="C22" s="76">
        <v>45912</v>
      </c>
      <c r="D22" s="77" t="s">
        <v>235</v>
      </c>
      <c r="E22" s="34">
        <v>153933.15</v>
      </c>
      <c r="F22" s="35"/>
      <c r="G22" s="35"/>
      <c r="H22" s="28"/>
    </row>
    <row r="23" spans="1:12" ht="31.5" customHeight="1" x14ac:dyDescent="0.25">
      <c r="A23" s="72"/>
      <c r="B23" s="73"/>
      <c r="C23" s="72"/>
      <c r="D23" s="74"/>
      <c r="E23" s="73"/>
      <c r="G23" s="35"/>
      <c r="H23" s="28"/>
    </row>
    <row r="24" spans="1:12" ht="30.75" customHeight="1" x14ac:dyDescent="0.25">
      <c r="A24" s="72"/>
      <c r="B24" s="73"/>
      <c r="C24" s="72"/>
      <c r="D24" s="74"/>
      <c r="E24" s="73"/>
      <c r="G24" s="35"/>
    </row>
    <row r="25" spans="1:12" ht="18" customHeight="1" x14ac:dyDescent="0.25">
      <c r="A25" s="87" t="s">
        <v>71</v>
      </c>
      <c r="B25" s="87"/>
      <c r="C25" s="87"/>
      <c r="D25" s="36"/>
      <c r="E25" s="64">
        <v>47659.95</v>
      </c>
      <c r="G25" s="35"/>
    </row>
    <row r="26" spans="1:12" ht="18" customHeight="1" x14ac:dyDescent="0.25">
      <c r="A26" s="87" t="s">
        <v>15</v>
      </c>
      <c r="B26" s="87"/>
      <c r="C26" s="87"/>
      <c r="D26" s="36"/>
      <c r="E26" s="34">
        <f>E22+E24+E23</f>
        <v>153933.15</v>
      </c>
      <c r="H26" s="35"/>
    </row>
    <row r="27" spans="1:12" ht="18" customHeight="1" x14ac:dyDescent="0.25">
      <c r="A27" s="87" t="s">
        <v>19</v>
      </c>
      <c r="B27" s="87"/>
      <c r="C27" s="87"/>
      <c r="D27" s="36"/>
      <c r="E27" s="34">
        <v>231.37</v>
      </c>
      <c r="G27" s="35"/>
    </row>
    <row r="28" spans="1:12" ht="18" customHeight="1" x14ac:dyDescent="0.25">
      <c r="A28" s="87" t="s">
        <v>80</v>
      </c>
      <c r="B28" s="87"/>
      <c r="C28" s="87"/>
      <c r="D28" s="36"/>
      <c r="E28" s="34">
        <v>0</v>
      </c>
    </row>
    <row r="29" spans="1:12" ht="18" customHeight="1" x14ac:dyDescent="0.25">
      <c r="A29" s="86" t="s">
        <v>16</v>
      </c>
      <c r="B29" s="86"/>
      <c r="C29" s="86"/>
      <c r="D29" s="5"/>
      <c r="E29" s="21">
        <f>E25+E26+E27+E28</f>
        <v>201824.46999999997</v>
      </c>
    </row>
    <row r="30" spans="1:12" ht="18" customHeight="1" x14ac:dyDescent="0.25">
      <c r="A30" s="88"/>
      <c r="B30" s="89"/>
      <c r="C30" s="90"/>
      <c r="D30" s="7"/>
      <c r="E30" s="20"/>
    </row>
    <row r="31" spans="1:12" ht="18" customHeight="1" x14ac:dyDescent="0.25">
      <c r="A31" s="86" t="s">
        <v>81</v>
      </c>
      <c r="B31" s="86"/>
      <c r="C31" s="86"/>
      <c r="D31" s="5"/>
      <c r="E31" s="14">
        <v>0</v>
      </c>
    </row>
    <row r="32" spans="1:12" ht="18" customHeight="1" x14ac:dyDescent="0.25">
      <c r="A32" s="86" t="s">
        <v>17</v>
      </c>
      <c r="B32" s="86"/>
      <c r="C32" s="86"/>
      <c r="D32" s="5"/>
      <c r="E32" s="22">
        <f>E29+E31</f>
        <v>201824.46999999997</v>
      </c>
      <c r="H32" s="28"/>
      <c r="I32" s="28"/>
    </row>
    <row r="33" spans="1:6" ht="10.5" customHeight="1" x14ac:dyDescent="0.25">
      <c r="A33" s="8" t="s">
        <v>20</v>
      </c>
      <c r="B33" s="6"/>
      <c r="C33" s="6"/>
    </row>
    <row r="34" spans="1:6" x14ac:dyDescent="0.25">
      <c r="A34" s="8" t="s">
        <v>21</v>
      </c>
      <c r="B34" s="6"/>
      <c r="C34" s="6"/>
    </row>
    <row r="35" spans="1:6" x14ac:dyDescent="0.25">
      <c r="A35" s="8" t="s">
        <v>82</v>
      </c>
      <c r="B35" s="6"/>
      <c r="C35" s="6"/>
    </row>
    <row r="36" spans="1:6" ht="39.75" customHeight="1" x14ac:dyDescent="0.25">
      <c r="A36" s="85" t="s">
        <v>166</v>
      </c>
      <c r="B36" s="85"/>
      <c r="C36" s="85"/>
      <c r="D36" s="85"/>
      <c r="E36" s="85"/>
      <c r="F36" s="85"/>
    </row>
    <row r="37" spans="1:6" ht="12" customHeight="1" x14ac:dyDescent="0.25">
      <c r="A37" s="44"/>
      <c r="B37" s="44"/>
      <c r="C37" s="44"/>
      <c r="D37" s="44"/>
      <c r="E37" s="44"/>
      <c r="F37" s="44"/>
    </row>
    <row r="38" spans="1:6" ht="12" customHeight="1" x14ac:dyDescent="0.25">
      <c r="A38" s="44"/>
      <c r="B38" s="44"/>
      <c r="C38" s="44"/>
      <c r="D38" s="44"/>
      <c r="E38" s="44"/>
      <c r="F38" s="44"/>
    </row>
    <row r="39" spans="1:6" ht="12" customHeight="1" x14ac:dyDescent="0.25">
      <c r="A39" s="44"/>
      <c r="B39" s="44"/>
      <c r="C39" s="44"/>
      <c r="D39" s="44"/>
      <c r="E39" s="44"/>
      <c r="F39" s="44"/>
    </row>
    <row r="40" spans="1:6" ht="12" customHeight="1" x14ac:dyDescent="0.25">
      <c r="A40" s="44"/>
      <c r="B40" s="44"/>
      <c r="C40" s="44"/>
      <c r="D40" s="44"/>
      <c r="E40" s="44"/>
      <c r="F40" s="44"/>
    </row>
    <row r="41" spans="1:6" ht="12" customHeight="1" x14ac:dyDescent="0.25">
      <c r="A41" s="44"/>
      <c r="B41" s="44"/>
      <c r="C41" s="44"/>
      <c r="D41" s="44"/>
      <c r="E41" s="44"/>
      <c r="F41" s="44"/>
    </row>
    <row r="42" spans="1:6" x14ac:dyDescent="0.25">
      <c r="A42" s="82" t="s">
        <v>92</v>
      </c>
      <c r="B42" s="82"/>
      <c r="C42" s="82"/>
      <c r="D42" s="82"/>
      <c r="E42" s="82"/>
      <c r="F42" s="82"/>
    </row>
    <row r="43" spans="1:6" x14ac:dyDescent="0.25">
      <c r="A43" s="82" t="s">
        <v>74</v>
      </c>
      <c r="B43" s="82"/>
      <c r="C43" s="82"/>
      <c r="D43" s="82"/>
      <c r="E43" s="82"/>
      <c r="F43" s="82"/>
    </row>
    <row r="44" spans="1:6" x14ac:dyDescent="0.25">
      <c r="A44" s="82" t="s">
        <v>0</v>
      </c>
      <c r="B44" s="82"/>
      <c r="C44" s="82"/>
      <c r="D44" s="82"/>
      <c r="E44" s="82"/>
      <c r="F44" s="82"/>
    </row>
    <row r="45" spans="1:6" x14ac:dyDescent="0.25">
      <c r="A45" s="82" t="s">
        <v>75</v>
      </c>
      <c r="B45" s="82"/>
      <c r="C45" s="82"/>
      <c r="D45" s="82"/>
      <c r="E45" s="82"/>
      <c r="F45" s="82"/>
    </row>
    <row r="46" spans="1:6" ht="5.25" customHeight="1" x14ac:dyDescent="0.25">
      <c r="A46" s="32"/>
      <c r="B46" s="32"/>
      <c r="C46" s="32"/>
      <c r="D46" s="32"/>
      <c r="E46" s="32"/>
      <c r="F46" s="32"/>
    </row>
    <row r="47" spans="1:6" x14ac:dyDescent="0.25">
      <c r="A47" s="91" t="s">
        <v>69</v>
      </c>
      <c r="B47" s="92"/>
      <c r="C47" s="92"/>
      <c r="D47" s="92"/>
      <c r="E47" s="92"/>
      <c r="F47" s="93"/>
    </row>
    <row r="48" spans="1:6" x14ac:dyDescent="0.25">
      <c r="A48" s="94" t="s">
        <v>22</v>
      </c>
      <c r="B48" s="94"/>
      <c r="C48" s="94"/>
      <c r="D48" s="94"/>
      <c r="E48" s="94"/>
      <c r="F48" s="94"/>
    </row>
    <row r="49" spans="1:8" ht="71.25" customHeight="1" x14ac:dyDescent="0.25">
      <c r="A49" s="9" t="s">
        <v>23</v>
      </c>
      <c r="B49" s="9" t="s">
        <v>24</v>
      </c>
      <c r="C49" s="9" t="s">
        <v>25</v>
      </c>
      <c r="D49" s="9" t="s">
        <v>26</v>
      </c>
      <c r="E49" s="9" t="s">
        <v>85</v>
      </c>
      <c r="F49" s="9" t="s">
        <v>27</v>
      </c>
    </row>
    <row r="50" spans="1:8" ht="25.35" customHeight="1" x14ac:dyDescent="0.25">
      <c r="A50" s="2" t="s">
        <v>28</v>
      </c>
      <c r="B50" s="30">
        <v>7516.61</v>
      </c>
      <c r="C50" s="30">
        <v>0</v>
      </c>
      <c r="D50" s="30">
        <v>7516.61</v>
      </c>
      <c r="E50" s="14">
        <f>C50+D50</f>
        <v>7516.61</v>
      </c>
      <c r="F50" s="30">
        <v>0</v>
      </c>
    </row>
    <row r="51" spans="1:8" ht="21.75" customHeight="1" x14ac:dyDescent="0.25">
      <c r="A51" s="2" t="s">
        <v>29</v>
      </c>
      <c r="B51" s="30">
        <v>0</v>
      </c>
      <c r="C51" s="30">
        <v>0</v>
      </c>
      <c r="D51" s="30">
        <v>0</v>
      </c>
      <c r="E51" s="14">
        <f t="shared" ref="E51:E65" si="0">C51+D51</f>
        <v>0</v>
      </c>
      <c r="F51" s="30">
        <v>0</v>
      </c>
    </row>
    <row r="52" spans="1:8" ht="25.35" customHeight="1" x14ac:dyDescent="0.25">
      <c r="A52" s="2" t="s">
        <v>30</v>
      </c>
      <c r="B52" s="30">
        <v>0</v>
      </c>
      <c r="C52" s="30">
        <v>0</v>
      </c>
      <c r="D52" s="30">
        <v>0</v>
      </c>
      <c r="E52" s="14">
        <f t="shared" si="0"/>
        <v>0</v>
      </c>
      <c r="F52" s="30">
        <v>0</v>
      </c>
      <c r="H52" s="47"/>
    </row>
    <row r="53" spans="1:8" ht="25.35" customHeight="1" x14ac:dyDescent="0.25">
      <c r="A53" s="2" t="s">
        <v>83</v>
      </c>
      <c r="B53" s="30">
        <v>994</v>
      </c>
      <c r="C53" s="30">
        <v>0</v>
      </c>
      <c r="D53" s="30">
        <v>994</v>
      </c>
      <c r="E53" s="14">
        <f t="shared" si="0"/>
        <v>994</v>
      </c>
      <c r="F53" s="30">
        <v>0</v>
      </c>
    </row>
    <row r="54" spans="1:8" ht="25.35" customHeight="1" x14ac:dyDescent="0.25">
      <c r="A54" s="2" t="s">
        <v>31</v>
      </c>
      <c r="B54" s="30">
        <v>68.25</v>
      </c>
      <c r="C54" s="30">
        <v>0</v>
      </c>
      <c r="D54" s="30">
        <v>68.25</v>
      </c>
      <c r="E54" s="14">
        <f t="shared" si="0"/>
        <v>68.25</v>
      </c>
      <c r="F54" s="30">
        <v>0</v>
      </c>
    </row>
    <row r="55" spans="1:8" ht="25.35" customHeight="1" x14ac:dyDescent="0.25">
      <c r="A55" s="4" t="s">
        <v>32</v>
      </c>
      <c r="B55" s="30">
        <v>1776.15</v>
      </c>
      <c r="C55" s="30">
        <v>0</v>
      </c>
      <c r="D55" s="30">
        <v>1776.15</v>
      </c>
      <c r="E55" s="14">
        <f t="shared" si="0"/>
        <v>1776.15</v>
      </c>
      <c r="F55" s="30">
        <v>0</v>
      </c>
    </row>
    <row r="56" spans="1:8" ht="25.35" customHeight="1" x14ac:dyDescent="0.25">
      <c r="A56" s="2" t="s">
        <v>48</v>
      </c>
      <c r="B56" s="30">
        <v>38258.449999999997</v>
      </c>
      <c r="C56" s="30">
        <v>0</v>
      </c>
      <c r="D56" s="30">
        <v>38258.449999999997</v>
      </c>
      <c r="E56" s="14">
        <f t="shared" si="0"/>
        <v>38258.449999999997</v>
      </c>
      <c r="F56" s="30">
        <v>0</v>
      </c>
    </row>
    <row r="57" spans="1:8" ht="25.35" customHeight="1" x14ac:dyDescent="0.25">
      <c r="A57" s="4" t="s">
        <v>33</v>
      </c>
      <c r="B57" s="30">
        <v>33786.5</v>
      </c>
      <c r="C57" s="30">
        <v>0</v>
      </c>
      <c r="D57" s="30">
        <v>33786.5</v>
      </c>
      <c r="E57" s="14">
        <f t="shared" si="0"/>
        <v>33786.5</v>
      </c>
      <c r="F57" s="30">
        <v>0</v>
      </c>
    </row>
    <row r="58" spans="1:8" ht="25.35" customHeight="1" x14ac:dyDescent="0.25">
      <c r="A58" s="2" t="s">
        <v>34</v>
      </c>
      <c r="B58" s="30">
        <v>0</v>
      </c>
      <c r="C58" s="30">
        <v>0</v>
      </c>
      <c r="D58" s="30">
        <v>0</v>
      </c>
      <c r="E58" s="14">
        <f t="shared" si="0"/>
        <v>0</v>
      </c>
      <c r="F58" s="30">
        <v>0</v>
      </c>
    </row>
    <row r="59" spans="1:8" ht="25.35" customHeight="1" x14ac:dyDescent="0.25">
      <c r="A59" s="2" t="s">
        <v>42</v>
      </c>
      <c r="B59" s="30">
        <v>73406.39</v>
      </c>
      <c r="C59" s="30">
        <v>0</v>
      </c>
      <c r="D59" s="30">
        <v>73406.39</v>
      </c>
      <c r="E59" s="14">
        <f t="shared" si="0"/>
        <v>73406.39</v>
      </c>
      <c r="F59" s="30">
        <v>0</v>
      </c>
    </row>
    <row r="60" spans="1:8" ht="25.35" customHeight="1" x14ac:dyDescent="0.25">
      <c r="A60" s="2" t="s">
        <v>41</v>
      </c>
      <c r="B60" s="30">
        <v>1780.58</v>
      </c>
      <c r="C60" s="30">
        <v>0</v>
      </c>
      <c r="D60" s="30">
        <v>1780.58</v>
      </c>
      <c r="E60" s="14">
        <f t="shared" si="0"/>
        <v>1780.58</v>
      </c>
      <c r="F60" s="30">
        <v>0</v>
      </c>
    </row>
    <row r="61" spans="1:8" ht="25.35" customHeight="1" x14ac:dyDescent="0.25">
      <c r="A61" s="2" t="s">
        <v>40</v>
      </c>
      <c r="B61" s="30">
        <v>0</v>
      </c>
      <c r="C61" s="30">
        <v>0</v>
      </c>
      <c r="D61" s="30">
        <v>0</v>
      </c>
      <c r="E61" s="14">
        <f t="shared" si="0"/>
        <v>0</v>
      </c>
      <c r="F61" s="30">
        <v>0</v>
      </c>
    </row>
    <row r="62" spans="1:8" ht="25.35" customHeight="1" x14ac:dyDescent="0.25">
      <c r="A62" s="4" t="s">
        <v>35</v>
      </c>
      <c r="B62" s="30">
        <v>955</v>
      </c>
      <c r="C62" s="30">
        <v>0</v>
      </c>
      <c r="D62" s="30">
        <v>955</v>
      </c>
      <c r="E62" s="14">
        <f t="shared" si="0"/>
        <v>955</v>
      </c>
      <c r="F62" s="30">
        <v>0</v>
      </c>
    </row>
    <row r="63" spans="1:8" ht="25.35" customHeight="1" x14ac:dyDescent="0.25">
      <c r="A63" s="2" t="s">
        <v>36</v>
      </c>
      <c r="B63" s="30">
        <v>0</v>
      </c>
      <c r="C63" s="30">
        <v>0</v>
      </c>
      <c r="D63" s="30">
        <v>0</v>
      </c>
      <c r="E63" s="14">
        <f t="shared" si="0"/>
        <v>0</v>
      </c>
      <c r="F63" s="30">
        <v>0</v>
      </c>
    </row>
    <row r="64" spans="1:8" ht="25.35" customHeight="1" x14ac:dyDescent="0.25">
      <c r="A64" s="4" t="s">
        <v>37</v>
      </c>
      <c r="B64" s="30">
        <v>177.05</v>
      </c>
      <c r="C64" s="30">
        <v>0</v>
      </c>
      <c r="D64" s="30">
        <v>177.05</v>
      </c>
      <c r="E64" s="14">
        <f t="shared" si="0"/>
        <v>177.05</v>
      </c>
      <c r="F64" s="30">
        <v>0</v>
      </c>
    </row>
    <row r="65" spans="1:10" ht="25.35" customHeight="1" x14ac:dyDescent="0.25">
      <c r="A65" s="2" t="s">
        <v>38</v>
      </c>
      <c r="B65" s="30">
        <v>4233.04</v>
      </c>
      <c r="C65" s="30">
        <v>0</v>
      </c>
      <c r="D65" s="30">
        <v>4233.04</v>
      </c>
      <c r="E65" s="14">
        <f t="shared" si="0"/>
        <v>4233.04</v>
      </c>
      <c r="F65" s="30">
        <v>0</v>
      </c>
      <c r="H65" s="55"/>
    </row>
    <row r="66" spans="1:10" ht="25.35" customHeight="1" x14ac:dyDescent="0.25">
      <c r="A66" s="23" t="s">
        <v>39</v>
      </c>
      <c r="B66" s="22">
        <f t="shared" ref="B66:F66" si="1">SUM(B50:B65)</f>
        <v>162952.01999999996</v>
      </c>
      <c r="C66" s="22">
        <f t="shared" si="1"/>
        <v>0</v>
      </c>
      <c r="D66" s="50">
        <f>SUM(D50:D65)</f>
        <v>162952.01999999996</v>
      </c>
      <c r="E66" s="50">
        <f>SUM(E50:E65)</f>
        <v>162952.01999999996</v>
      </c>
      <c r="F66" s="24">
        <f t="shared" si="1"/>
        <v>0</v>
      </c>
      <c r="I66" s="55"/>
      <c r="J66" s="55"/>
    </row>
    <row r="67" spans="1:10" x14ac:dyDescent="0.25">
      <c r="A67" s="10" t="s">
        <v>72</v>
      </c>
      <c r="I67" s="28"/>
    </row>
    <row r="68" spans="1:10" x14ac:dyDescent="0.25">
      <c r="A68" s="11" t="s">
        <v>43</v>
      </c>
      <c r="B68" s="11"/>
      <c r="C68" s="11"/>
      <c r="D68" s="11"/>
      <c r="E68" s="11"/>
      <c r="F68" s="11"/>
    </row>
    <row r="69" spans="1:10" x14ac:dyDescent="0.25">
      <c r="A69" s="11" t="s">
        <v>44</v>
      </c>
      <c r="B69" s="11"/>
      <c r="C69" s="11"/>
      <c r="D69" s="11"/>
      <c r="E69" s="11"/>
      <c r="F69" s="11"/>
    </row>
    <row r="70" spans="1:10" x14ac:dyDescent="0.25">
      <c r="A70" s="11" t="s">
        <v>45</v>
      </c>
      <c r="B70" s="11"/>
      <c r="C70" s="11"/>
      <c r="D70" s="11"/>
      <c r="E70" s="11"/>
      <c r="F70" s="11"/>
    </row>
    <row r="71" spans="1:10" ht="24" customHeight="1" x14ac:dyDescent="0.25">
      <c r="A71" s="83" t="s">
        <v>46</v>
      </c>
      <c r="B71" s="83"/>
      <c r="C71" s="83"/>
      <c r="D71" s="83"/>
      <c r="E71" s="83"/>
      <c r="F71" s="83"/>
    </row>
    <row r="72" spans="1:10" s="18" customFormat="1" ht="56.25" customHeight="1" x14ac:dyDescent="0.25">
      <c r="A72" s="83" t="s">
        <v>84</v>
      </c>
      <c r="B72" s="83"/>
      <c r="C72" s="83"/>
      <c r="D72" s="83"/>
      <c r="E72" s="83"/>
      <c r="F72" s="83"/>
    </row>
    <row r="73" spans="1:10" x14ac:dyDescent="0.25">
      <c r="A73" s="11" t="s">
        <v>47</v>
      </c>
      <c r="B73" s="11"/>
      <c r="C73" s="11"/>
      <c r="D73" s="11"/>
      <c r="E73" s="11"/>
      <c r="F73" s="11"/>
    </row>
    <row r="78" spans="1:10" x14ac:dyDescent="0.25">
      <c r="A78" s="82" t="s">
        <v>92</v>
      </c>
      <c r="B78" s="82"/>
      <c r="C78" s="82"/>
      <c r="D78" s="82"/>
      <c r="E78" s="82"/>
      <c r="F78" s="82"/>
    </row>
    <row r="79" spans="1:10" x14ac:dyDescent="0.25">
      <c r="A79" s="82" t="s">
        <v>74</v>
      </c>
      <c r="B79" s="82"/>
      <c r="C79" s="82"/>
      <c r="D79" s="82"/>
      <c r="E79" s="82"/>
      <c r="F79" s="82"/>
    </row>
    <row r="80" spans="1:10" x14ac:dyDescent="0.25">
      <c r="A80" s="82" t="s">
        <v>0</v>
      </c>
      <c r="B80" s="82"/>
      <c r="C80" s="82"/>
      <c r="D80" s="82"/>
      <c r="E80" s="82"/>
      <c r="F80" s="82"/>
    </row>
    <row r="81" spans="1:10" x14ac:dyDescent="0.25">
      <c r="A81" s="82" t="s">
        <v>75</v>
      </c>
      <c r="B81" s="82"/>
      <c r="C81" s="82"/>
      <c r="D81" s="82"/>
      <c r="E81" s="82"/>
      <c r="F81" s="82"/>
    </row>
    <row r="83" spans="1:10" ht="20.100000000000001" customHeight="1" x14ac:dyDescent="0.25">
      <c r="A83" s="95" t="s">
        <v>49</v>
      </c>
      <c r="B83" s="96"/>
      <c r="C83" s="96"/>
      <c r="D83" s="96"/>
      <c r="E83" s="97"/>
      <c r="F83" s="31"/>
    </row>
    <row r="84" spans="1:10" ht="20.100000000000001" customHeight="1" x14ac:dyDescent="0.25">
      <c r="A84" s="98" t="s">
        <v>50</v>
      </c>
      <c r="B84" s="99"/>
      <c r="C84" s="99"/>
      <c r="D84" s="99"/>
      <c r="E84" s="100"/>
      <c r="F84" s="19">
        <f>E32</f>
        <v>201824.46999999997</v>
      </c>
    </row>
    <row r="85" spans="1:10" ht="20.100000000000001" customHeight="1" x14ac:dyDescent="0.25">
      <c r="A85" s="98" t="s">
        <v>51</v>
      </c>
      <c r="B85" s="99"/>
      <c r="C85" s="99"/>
      <c r="D85" s="99"/>
      <c r="E85" s="100"/>
      <c r="F85" s="19">
        <f>C66+D66</f>
        <v>162952.01999999996</v>
      </c>
    </row>
    <row r="86" spans="1:10" ht="20.100000000000001" customHeight="1" x14ac:dyDescent="0.25">
      <c r="A86" s="98" t="s">
        <v>52</v>
      </c>
      <c r="B86" s="99"/>
      <c r="C86" s="99"/>
      <c r="D86" s="99"/>
      <c r="E86" s="100"/>
      <c r="F86" s="19">
        <f>E29-(F85-E31)</f>
        <v>38872.450000000012</v>
      </c>
      <c r="H86" s="28"/>
    </row>
    <row r="87" spans="1:10" ht="20.100000000000001" customHeight="1" x14ac:dyDescent="0.25">
      <c r="A87" s="98" t="s">
        <v>53</v>
      </c>
      <c r="B87" s="99"/>
      <c r="C87" s="99"/>
      <c r="D87" s="99"/>
      <c r="E87" s="100"/>
      <c r="F87" s="19">
        <v>0</v>
      </c>
      <c r="H87" s="28"/>
      <c r="I87" s="28"/>
      <c r="J87" s="55"/>
    </row>
    <row r="88" spans="1:10" ht="20.100000000000001" customHeight="1" x14ac:dyDescent="0.25">
      <c r="A88" s="98" t="s">
        <v>70</v>
      </c>
      <c r="B88" s="99"/>
      <c r="C88" s="99"/>
      <c r="D88" s="99"/>
      <c r="E88" s="100"/>
      <c r="F88" s="50">
        <f>F86-F87</f>
        <v>38872.450000000012</v>
      </c>
      <c r="H88" s="28"/>
      <c r="I88" s="28"/>
    </row>
    <row r="89" spans="1:10" ht="20.100000000000001" customHeight="1" x14ac:dyDescent="0.25">
      <c r="A89" s="6"/>
      <c r="B89" s="6"/>
      <c r="C89" s="6"/>
      <c r="D89" s="6"/>
      <c r="E89" s="6"/>
      <c r="F89" s="6"/>
      <c r="H89" s="28"/>
      <c r="I89" s="28"/>
    </row>
    <row r="90" spans="1:10" x14ac:dyDescent="0.25">
      <c r="A90" s="85" t="s">
        <v>55</v>
      </c>
      <c r="B90" s="85"/>
      <c r="C90" s="85"/>
      <c r="D90" s="85"/>
      <c r="E90" s="85"/>
      <c r="F90" s="85"/>
      <c r="H90" s="28"/>
      <c r="I90" s="28"/>
    </row>
    <row r="91" spans="1:10" x14ac:dyDescent="0.25">
      <c r="A91" s="85"/>
      <c r="B91" s="85"/>
      <c r="C91" s="85"/>
      <c r="D91" s="85"/>
      <c r="E91" s="85"/>
      <c r="F91" s="85"/>
    </row>
    <row r="92" spans="1:10" x14ac:dyDescent="0.25">
      <c r="A92" s="85"/>
      <c r="B92" s="85"/>
      <c r="C92" s="85"/>
      <c r="D92" s="85"/>
      <c r="E92" s="85"/>
      <c r="F92" s="85"/>
    </row>
    <row r="93" spans="1:10" x14ac:dyDescent="0.25">
      <c r="A93" s="6"/>
      <c r="B93" s="6"/>
      <c r="C93" s="6"/>
      <c r="D93" s="6"/>
      <c r="E93" s="6"/>
      <c r="F93" s="6"/>
    </row>
    <row r="94" spans="1:10" x14ac:dyDescent="0.25">
      <c r="A94" s="6" t="s">
        <v>198</v>
      </c>
      <c r="B94" s="6"/>
      <c r="C94" s="6"/>
      <c r="D94" s="6"/>
      <c r="E94" s="6"/>
      <c r="F94" s="6"/>
      <c r="I94" s="28"/>
    </row>
    <row r="95" spans="1:10" x14ac:dyDescent="0.25">
      <c r="A95" s="6"/>
      <c r="B95" s="6"/>
      <c r="C95" s="6"/>
      <c r="D95" s="6"/>
      <c r="E95" s="6"/>
      <c r="F95" s="6"/>
    </row>
    <row r="96" spans="1:10" x14ac:dyDescent="0.25">
      <c r="A96" s="6"/>
      <c r="B96" s="6"/>
      <c r="C96" s="6"/>
      <c r="D96" s="6"/>
      <c r="E96" s="6"/>
      <c r="F96" s="57"/>
      <c r="I96" s="28"/>
    </row>
    <row r="97" spans="1:9" x14ac:dyDescent="0.25">
      <c r="A97" s="6"/>
      <c r="B97" s="6"/>
      <c r="C97" s="6"/>
      <c r="D97" s="6"/>
      <c r="E97" s="6"/>
      <c r="F97" s="6"/>
    </row>
    <row r="98" spans="1:9" x14ac:dyDescent="0.25">
      <c r="A98" s="6"/>
      <c r="B98" s="6"/>
      <c r="C98" s="6"/>
      <c r="D98" s="6"/>
      <c r="E98" s="6"/>
      <c r="F98" s="6"/>
      <c r="I98" s="28"/>
    </row>
    <row r="99" spans="1:9" x14ac:dyDescent="0.25">
      <c r="A99" s="27" t="s">
        <v>114</v>
      </c>
      <c r="B99" s="6"/>
      <c r="C99" s="27" t="s">
        <v>116</v>
      </c>
      <c r="D99" s="6"/>
      <c r="E99" s="6"/>
      <c r="F99" s="6"/>
      <c r="I99" s="28"/>
    </row>
    <row r="100" spans="1:9" x14ac:dyDescent="0.25">
      <c r="A100" s="27" t="s">
        <v>54</v>
      </c>
      <c r="B100" s="6"/>
      <c r="C100" s="27" t="s">
        <v>117</v>
      </c>
      <c r="D100" s="6"/>
      <c r="E100" s="6"/>
      <c r="F100" s="6"/>
      <c r="I100" s="28"/>
    </row>
    <row r="104" spans="1:9" x14ac:dyDescent="0.25">
      <c r="I104" s="28"/>
    </row>
  </sheetData>
  <mergeCells count="38">
    <mergeCell ref="A78:F78"/>
    <mergeCell ref="A79:F79"/>
    <mergeCell ref="A80:F80"/>
    <mergeCell ref="A90:F92"/>
    <mergeCell ref="A83:E83"/>
    <mergeCell ref="A84:E84"/>
    <mergeCell ref="A85:E85"/>
    <mergeCell ref="A86:E86"/>
    <mergeCell ref="A87:E87"/>
    <mergeCell ref="A88:E88"/>
    <mergeCell ref="A42:F42"/>
    <mergeCell ref="A43:F43"/>
    <mergeCell ref="A44:F44"/>
    <mergeCell ref="A47:F47"/>
    <mergeCell ref="A48:F48"/>
    <mergeCell ref="A45:F45"/>
    <mergeCell ref="A72:F72"/>
    <mergeCell ref="A81:F81"/>
    <mergeCell ref="A1:F1"/>
    <mergeCell ref="A3:F3"/>
    <mergeCell ref="A4:F4"/>
    <mergeCell ref="B6:F6"/>
    <mergeCell ref="A36:F36"/>
    <mergeCell ref="A32:C32"/>
    <mergeCell ref="A31:C31"/>
    <mergeCell ref="A29:C29"/>
    <mergeCell ref="A28:C28"/>
    <mergeCell ref="A27:C27"/>
    <mergeCell ref="A26:C26"/>
    <mergeCell ref="A25:C25"/>
    <mergeCell ref="A30:C30"/>
    <mergeCell ref="A71:F71"/>
    <mergeCell ref="D17:E17"/>
    <mergeCell ref="A20:E20"/>
    <mergeCell ref="B12:E12"/>
    <mergeCell ref="D16:E16"/>
    <mergeCell ref="A2:F2"/>
    <mergeCell ref="D18:E18"/>
  </mergeCells>
  <pageMargins left="0.51181102362204722" right="0.51181102362204722" top="0.78740157480314965" bottom="0.78740157480314965" header="0.31496062992125984" footer="0.31496062992125984"/>
  <pageSetup paperSize="9" orientation="portrait" horizont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80"/>
  <sheetViews>
    <sheetView topLeftCell="A65" zoomScaleNormal="100" workbookViewId="0">
      <selection activeCell="C6" sqref="C6"/>
    </sheetView>
  </sheetViews>
  <sheetFormatPr defaultRowHeight="15" x14ac:dyDescent="0.25"/>
  <cols>
    <col min="1" max="1" width="9.140625" customWidth="1"/>
    <col min="2" max="2" width="8.85546875" style="15" customWidth="1"/>
    <col min="3" max="3" width="28.42578125" style="18" customWidth="1"/>
    <col min="4" max="4" width="14.85546875" style="18" customWidth="1"/>
    <col min="5" max="5" width="15.85546875" style="18" customWidth="1"/>
    <col min="6" max="6" width="15.28515625" style="18" customWidth="1"/>
    <col min="7" max="7" width="12.7109375" style="35" customWidth="1"/>
    <col min="8" max="8" width="7.28515625" style="6" customWidth="1"/>
    <col min="9" max="9" width="16.7109375" customWidth="1"/>
    <col min="10" max="10" width="24" customWidth="1"/>
    <col min="11" max="11" width="14.42578125" customWidth="1"/>
    <col min="12" max="12" width="14.7109375" customWidth="1"/>
    <col min="14" max="14" width="10.5703125" bestFit="1" customWidth="1"/>
  </cols>
  <sheetData>
    <row r="1" spans="1:8" ht="35.25" customHeight="1" x14ac:dyDescent="0.25">
      <c r="A1" s="59" t="s">
        <v>56</v>
      </c>
      <c r="B1" s="43" t="s">
        <v>57</v>
      </c>
      <c r="C1" s="16" t="s">
        <v>58</v>
      </c>
      <c r="D1" s="16" t="s">
        <v>89</v>
      </c>
      <c r="E1" s="16" t="s">
        <v>59</v>
      </c>
      <c r="F1" s="16"/>
      <c r="G1" s="37" t="s">
        <v>60</v>
      </c>
      <c r="H1" s="65" t="s">
        <v>61</v>
      </c>
    </row>
    <row r="2" spans="1:8" ht="26.25" customHeight="1" x14ac:dyDescent="0.25">
      <c r="A2" s="68">
        <v>45926</v>
      </c>
      <c r="B2" s="33">
        <v>2555514</v>
      </c>
      <c r="C2" s="17" t="s">
        <v>88</v>
      </c>
      <c r="D2" s="17" t="s">
        <v>91</v>
      </c>
      <c r="E2" s="17" t="s">
        <v>73</v>
      </c>
      <c r="F2" s="17" t="s">
        <v>62</v>
      </c>
      <c r="G2" s="34">
        <v>2151.8000000000002</v>
      </c>
      <c r="H2" s="65">
        <v>231499</v>
      </c>
    </row>
    <row r="3" spans="1:8" ht="26.25" customHeight="1" x14ac:dyDescent="0.25">
      <c r="A3" s="13">
        <v>45926</v>
      </c>
      <c r="B3" s="33" t="s">
        <v>98</v>
      </c>
      <c r="C3" s="17" t="s">
        <v>118</v>
      </c>
      <c r="D3" s="17" t="s">
        <v>119</v>
      </c>
      <c r="E3" s="17" t="s">
        <v>86</v>
      </c>
      <c r="F3" s="17" t="s">
        <v>62</v>
      </c>
      <c r="G3" s="34">
        <v>3850.91</v>
      </c>
      <c r="H3" s="65">
        <v>2727</v>
      </c>
    </row>
    <row r="4" spans="1:8" ht="26.25" customHeight="1" x14ac:dyDescent="0.25">
      <c r="A4" s="13">
        <v>45926</v>
      </c>
      <c r="B4" s="33" t="s">
        <v>98</v>
      </c>
      <c r="C4" s="17" t="s">
        <v>87</v>
      </c>
      <c r="D4" s="17" t="s">
        <v>90</v>
      </c>
      <c r="E4" s="17" t="s">
        <v>73</v>
      </c>
      <c r="F4" s="17" t="s">
        <v>62</v>
      </c>
      <c r="G4" s="34">
        <v>1513.9</v>
      </c>
      <c r="H4" s="65">
        <v>2728</v>
      </c>
    </row>
    <row r="5" spans="1:8" ht="26.25" customHeight="1" x14ac:dyDescent="0.25">
      <c r="A5" s="13" t="s">
        <v>199</v>
      </c>
      <c r="B5" s="33">
        <v>13440</v>
      </c>
      <c r="C5" s="53" t="s">
        <v>237</v>
      </c>
      <c r="D5" s="17" t="s">
        <v>200</v>
      </c>
      <c r="E5" s="17" t="s">
        <v>201</v>
      </c>
      <c r="F5" s="17" t="s">
        <v>189</v>
      </c>
      <c r="G5" s="34">
        <v>42.15</v>
      </c>
      <c r="H5" s="65">
        <v>391717</v>
      </c>
    </row>
    <row r="6" spans="1:8" ht="26.25" customHeight="1" x14ac:dyDescent="0.25">
      <c r="A6" s="13">
        <v>45904</v>
      </c>
      <c r="B6" s="75">
        <v>3612</v>
      </c>
      <c r="C6" s="53" t="s">
        <v>202</v>
      </c>
      <c r="D6" s="17" t="s">
        <v>203</v>
      </c>
      <c r="E6" s="17" t="s">
        <v>204</v>
      </c>
      <c r="F6" s="17" t="s">
        <v>204</v>
      </c>
      <c r="G6" s="34">
        <v>68.25</v>
      </c>
      <c r="H6" s="65">
        <v>2834933</v>
      </c>
    </row>
    <row r="7" spans="1:8" ht="26.25" customHeight="1" x14ac:dyDescent="0.25">
      <c r="A7" s="13">
        <v>45929</v>
      </c>
      <c r="B7" s="60">
        <v>16751</v>
      </c>
      <c r="C7" s="53" t="s">
        <v>232</v>
      </c>
      <c r="D7" s="17" t="s">
        <v>233</v>
      </c>
      <c r="E7" s="17" t="s">
        <v>234</v>
      </c>
      <c r="F7" s="17" t="s">
        <v>189</v>
      </c>
      <c r="G7" s="34">
        <v>1734</v>
      </c>
      <c r="H7" s="63">
        <v>2707</v>
      </c>
    </row>
    <row r="8" spans="1:8" ht="26.25" customHeight="1" x14ac:dyDescent="0.25">
      <c r="A8" s="13">
        <v>47338</v>
      </c>
      <c r="B8" s="60">
        <v>118005</v>
      </c>
      <c r="C8" s="53" t="s">
        <v>205</v>
      </c>
      <c r="D8" s="17" t="s">
        <v>206</v>
      </c>
      <c r="E8" s="17" t="s">
        <v>207</v>
      </c>
      <c r="F8" s="17" t="s">
        <v>208</v>
      </c>
      <c r="G8" s="34">
        <v>994</v>
      </c>
      <c r="H8" s="63">
        <v>2693</v>
      </c>
    </row>
    <row r="9" spans="1:8" ht="26.25" customHeight="1" x14ac:dyDescent="0.25">
      <c r="A9" s="13">
        <v>45874</v>
      </c>
      <c r="B9" s="60">
        <v>177776</v>
      </c>
      <c r="C9" s="53" t="s">
        <v>209</v>
      </c>
      <c r="D9" s="17" t="s">
        <v>210</v>
      </c>
      <c r="E9" s="17" t="s">
        <v>207</v>
      </c>
      <c r="F9" s="17" t="s">
        <v>105</v>
      </c>
      <c r="G9" s="34">
        <v>790.14</v>
      </c>
      <c r="H9" s="63">
        <v>2690</v>
      </c>
    </row>
    <row r="10" spans="1:8" ht="26.25" customHeight="1" x14ac:dyDescent="0.25">
      <c r="A10" s="13">
        <v>45910</v>
      </c>
      <c r="B10" s="60">
        <v>674</v>
      </c>
      <c r="C10" s="53" t="s">
        <v>190</v>
      </c>
      <c r="D10" s="17" t="s">
        <v>191</v>
      </c>
      <c r="E10" s="17" t="s">
        <v>192</v>
      </c>
      <c r="F10" s="17" t="s">
        <v>192</v>
      </c>
      <c r="G10" s="34">
        <v>11262</v>
      </c>
      <c r="H10" s="63">
        <v>7591080</v>
      </c>
    </row>
    <row r="11" spans="1:8" ht="26.25" customHeight="1" x14ac:dyDescent="0.25">
      <c r="A11" s="13">
        <v>45900</v>
      </c>
      <c r="B11" s="33" t="s">
        <v>96</v>
      </c>
      <c r="C11" s="53" t="s">
        <v>97</v>
      </c>
      <c r="D11" s="17" t="s">
        <v>65</v>
      </c>
      <c r="E11" s="17" t="s">
        <v>192</v>
      </c>
      <c r="F11" s="17" t="s">
        <v>192</v>
      </c>
      <c r="G11" s="34">
        <v>180</v>
      </c>
      <c r="H11" s="63">
        <v>391798</v>
      </c>
    </row>
    <row r="12" spans="1:8" ht="26.25" customHeight="1" x14ac:dyDescent="0.25">
      <c r="A12" s="13">
        <v>45900</v>
      </c>
      <c r="B12" s="33" t="s">
        <v>96</v>
      </c>
      <c r="C12" s="53" t="s">
        <v>97</v>
      </c>
      <c r="D12" s="17" t="s">
        <v>65</v>
      </c>
      <c r="E12" s="17" t="s">
        <v>192</v>
      </c>
      <c r="F12" s="17" t="s">
        <v>192</v>
      </c>
      <c r="G12" s="34">
        <v>558</v>
      </c>
      <c r="H12" s="63">
        <v>391798</v>
      </c>
    </row>
    <row r="13" spans="1:8" ht="26.25" customHeight="1" x14ac:dyDescent="0.25">
      <c r="A13" s="13">
        <v>45910</v>
      </c>
      <c r="B13" s="60">
        <v>672</v>
      </c>
      <c r="C13" s="53" t="s">
        <v>190</v>
      </c>
      <c r="D13" s="17" t="s">
        <v>191</v>
      </c>
      <c r="E13" s="17" t="s">
        <v>192</v>
      </c>
      <c r="F13" s="17" t="s">
        <v>192</v>
      </c>
      <c r="G13" s="34">
        <v>21440.55</v>
      </c>
      <c r="H13" s="63">
        <v>7591080</v>
      </c>
    </row>
    <row r="14" spans="1:8" ht="26.25" customHeight="1" x14ac:dyDescent="0.25">
      <c r="A14" s="13">
        <v>45900</v>
      </c>
      <c r="B14" s="33" t="s">
        <v>96</v>
      </c>
      <c r="C14" s="53" t="s">
        <v>97</v>
      </c>
      <c r="D14" s="17" t="s">
        <v>65</v>
      </c>
      <c r="E14" s="17" t="s">
        <v>192</v>
      </c>
      <c r="F14" s="17" t="s">
        <v>192</v>
      </c>
      <c r="G14" s="34">
        <v>375.32</v>
      </c>
      <c r="H14" s="63">
        <v>391798</v>
      </c>
    </row>
    <row r="15" spans="1:8" ht="26.25" customHeight="1" x14ac:dyDescent="0.25">
      <c r="A15" s="13">
        <v>45900</v>
      </c>
      <c r="B15" s="33" t="s">
        <v>96</v>
      </c>
      <c r="C15" s="53" t="s">
        <v>97</v>
      </c>
      <c r="D15" s="17" t="s">
        <v>65</v>
      </c>
      <c r="E15" s="17" t="s">
        <v>192</v>
      </c>
      <c r="F15" s="17" t="s">
        <v>192</v>
      </c>
      <c r="G15" s="34">
        <v>1163.49</v>
      </c>
      <c r="H15" s="63">
        <v>391798</v>
      </c>
    </row>
    <row r="16" spans="1:8" ht="26.25" customHeight="1" x14ac:dyDescent="0.25">
      <c r="A16" s="13">
        <v>45910</v>
      </c>
      <c r="B16" s="60">
        <v>675</v>
      </c>
      <c r="C16" s="53" t="s">
        <v>190</v>
      </c>
      <c r="D16" s="17" t="s">
        <v>191</v>
      </c>
      <c r="E16" s="17" t="s">
        <v>192</v>
      </c>
      <c r="F16" s="17" t="s">
        <v>192</v>
      </c>
      <c r="G16" s="34">
        <v>2929.44</v>
      </c>
      <c r="H16" s="63">
        <v>7591080</v>
      </c>
    </row>
    <row r="17" spans="1:9" ht="26.25" customHeight="1" x14ac:dyDescent="0.25">
      <c r="A17" s="13">
        <v>45900</v>
      </c>
      <c r="B17" s="33" t="s">
        <v>96</v>
      </c>
      <c r="C17" s="53" t="s">
        <v>97</v>
      </c>
      <c r="D17" s="17" t="s">
        <v>65</v>
      </c>
      <c r="E17" s="17" t="s">
        <v>192</v>
      </c>
      <c r="F17" s="17" t="s">
        <v>192</v>
      </c>
      <c r="G17" s="34">
        <v>85.28</v>
      </c>
      <c r="H17" s="63">
        <v>391798</v>
      </c>
    </row>
    <row r="18" spans="1:9" ht="26.25" customHeight="1" x14ac:dyDescent="0.25">
      <c r="A18" s="13">
        <v>45900</v>
      </c>
      <c r="B18" s="33" t="s">
        <v>96</v>
      </c>
      <c r="C18" s="53" t="s">
        <v>97</v>
      </c>
      <c r="D18" s="17" t="s">
        <v>65</v>
      </c>
      <c r="E18" s="17" t="s">
        <v>192</v>
      </c>
      <c r="F18" s="17" t="s">
        <v>192</v>
      </c>
      <c r="G18" s="34">
        <v>264.37</v>
      </c>
      <c r="H18" s="63">
        <v>391798</v>
      </c>
    </row>
    <row r="19" spans="1:9" ht="24" customHeight="1" x14ac:dyDescent="0.25">
      <c r="A19" s="13">
        <v>45910</v>
      </c>
      <c r="B19" s="33">
        <v>62</v>
      </c>
      <c r="C19" s="53" t="s">
        <v>172</v>
      </c>
      <c r="D19" s="17" t="s">
        <v>173</v>
      </c>
      <c r="E19" s="17" t="s">
        <v>171</v>
      </c>
      <c r="F19" s="17" t="s">
        <v>33</v>
      </c>
      <c r="G19" s="34">
        <v>2000</v>
      </c>
      <c r="H19" s="63">
        <v>39117</v>
      </c>
      <c r="I19" s="55"/>
    </row>
    <row r="20" spans="1:9" ht="24" customHeight="1" x14ac:dyDescent="0.25">
      <c r="A20" s="52">
        <v>45908</v>
      </c>
      <c r="B20" s="33">
        <v>22668</v>
      </c>
      <c r="C20" s="53" t="s">
        <v>109</v>
      </c>
      <c r="D20" s="17" t="s">
        <v>111</v>
      </c>
      <c r="E20" s="54" t="s">
        <v>160</v>
      </c>
      <c r="F20" s="17" t="s">
        <v>33</v>
      </c>
      <c r="G20" s="34">
        <v>577.16999999999996</v>
      </c>
      <c r="H20" s="65">
        <v>2710</v>
      </c>
      <c r="I20" s="55"/>
    </row>
    <row r="21" spans="1:9" ht="24" customHeight="1" x14ac:dyDescent="0.25">
      <c r="A21" s="13">
        <v>45900</v>
      </c>
      <c r="B21" s="33" t="s">
        <v>96</v>
      </c>
      <c r="C21" s="53" t="s">
        <v>97</v>
      </c>
      <c r="D21" s="17" t="s">
        <v>65</v>
      </c>
      <c r="E21" s="54" t="s">
        <v>160</v>
      </c>
      <c r="F21" s="17" t="s">
        <v>33</v>
      </c>
      <c r="G21" s="34">
        <v>9.23</v>
      </c>
      <c r="H21" s="63">
        <v>391798</v>
      </c>
      <c r="I21" s="55"/>
    </row>
    <row r="22" spans="1:9" ht="24" customHeight="1" x14ac:dyDescent="0.25">
      <c r="A22" s="13">
        <v>45900</v>
      </c>
      <c r="B22" s="33" t="s">
        <v>96</v>
      </c>
      <c r="C22" s="53" t="s">
        <v>97</v>
      </c>
      <c r="D22" s="17" t="s">
        <v>65</v>
      </c>
      <c r="E22" s="54" t="s">
        <v>160</v>
      </c>
      <c r="F22" s="17" t="s">
        <v>33</v>
      </c>
      <c r="G22" s="34">
        <v>28.6</v>
      </c>
      <c r="H22" s="63">
        <v>391798</v>
      </c>
      <c r="I22" s="55"/>
    </row>
    <row r="23" spans="1:9" ht="24" customHeight="1" x14ac:dyDescent="0.25">
      <c r="A23" s="52">
        <v>45908</v>
      </c>
      <c r="B23" s="33">
        <v>22669</v>
      </c>
      <c r="C23" s="53" t="s">
        <v>109</v>
      </c>
      <c r="D23" s="17" t="s">
        <v>111</v>
      </c>
      <c r="E23" s="54" t="s">
        <v>160</v>
      </c>
      <c r="F23" s="17" t="s">
        <v>33</v>
      </c>
      <c r="G23" s="34">
        <v>2105.9899999999998</v>
      </c>
      <c r="H23" s="65">
        <v>2711</v>
      </c>
      <c r="I23" s="55"/>
    </row>
    <row r="24" spans="1:9" ht="24" customHeight="1" x14ac:dyDescent="0.25">
      <c r="A24" s="13">
        <v>45900</v>
      </c>
      <c r="B24" s="33" t="s">
        <v>96</v>
      </c>
      <c r="C24" s="53" t="s">
        <v>97</v>
      </c>
      <c r="D24" s="17" t="s">
        <v>65</v>
      </c>
      <c r="E24" s="54" t="s">
        <v>160</v>
      </c>
      <c r="F24" s="17" t="s">
        <v>33</v>
      </c>
      <c r="G24" s="34">
        <v>56.34</v>
      </c>
      <c r="H24" s="63">
        <v>391798</v>
      </c>
      <c r="I24" s="55"/>
    </row>
    <row r="25" spans="1:9" ht="24" customHeight="1" x14ac:dyDescent="0.25">
      <c r="A25" s="13">
        <v>45900</v>
      </c>
      <c r="B25" s="33" t="s">
        <v>96</v>
      </c>
      <c r="C25" s="53" t="s">
        <v>97</v>
      </c>
      <c r="D25" s="17" t="s">
        <v>65</v>
      </c>
      <c r="E25" s="54" t="s">
        <v>160</v>
      </c>
      <c r="F25" s="17" t="s">
        <v>33</v>
      </c>
      <c r="G25" s="34">
        <v>174.65</v>
      </c>
      <c r="H25" s="63">
        <v>391798</v>
      </c>
      <c r="I25" s="55"/>
    </row>
    <row r="26" spans="1:9" ht="24" customHeight="1" x14ac:dyDescent="0.25">
      <c r="A26" s="52">
        <v>45881</v>
      </c>
      <c r="B26" s="33">
        <v>2743</v>
      </c>
      <c r="C26" s="53" t="s">
        <v>112</v>
      </c>
      <c r="D26" s="17" t="s">
        <v>110</v>
      </c>
      <c r="E26" s="54" t="s">
        <v>113</v>
      </c>
      <c r="F26" s="17" t="s">
        <v>33</v>
      </c>
      <c r="G26" s="34">
        <v>6591.86</v>
      </c>
      <c r="H26" s="65">
        <v>2691</v>
      </c>
    </row>
    <row r="27" spans="1:9" ht="25.5" customHeight="1" x14ac:dyDescent="0.25">
      <c r="A27" s="13">
        <v>45902</v>
      </c>
      <c r="B27" s="33">
        <v>61</v>
      </c>
      <c r="C27" s="17" t="s">
        <v>129</v>
      </c>
      <c r="D27" s="17" t="s">
        <v>130</v>
      </c>
      <c r="E27" s="17" t="s">
        <v>131</v>
      </c>
      <c r="F27" s="17" t="s">
        <v>33</v>
      </c>
      <c r="G27" s="34">
        <v>13650</v>
      </c>
      <c r="H27" s="65">
        <v>391720</v>
      </c>
      <c r="I27" s="69"/>
    </row>
    <row r="28" spans="1:9" ht="24" customHeight="1" x14ac:dyDescent="0.25">
      <c r="A28" s="13">
        <v>45898</v>
      </c>
      <c r="B28" s="33">
        <v>877</v>
      </c>
      <c r="C28" s="17" t="s">
        <v>135</v>
      </c>
      <c r="D28" s="17" t="s">
        <v>133</v>
      </c>
      <c r="E28" s="17" t="s">
        <v>134</v>
      </c>
      <c r="F28" s="17" t="s">
        <v>33</v>
      </c>
      <c r="G28" s="34">
        <v>540</v>
      </c>
      <c r="H28" s="63">
        <v>2720</v>
      </c>
    </row>
    <row r="29" spans="1:9" ht="24" customHeight="1" x14ac:dyDescent="0.25">
      <c r="A29" s="13">
        <v>45910</v>
      </c>
      <c r="B29" s="33">
        <v>31677</v>
      </c>
      <c r="C29" s="17" t="s">
        <v>136</v>
      </c>
      <c r="D29" s="17" t="s">
        <v>137</v>
      </c>
      <c r="E29" s="17" t="s">
        <v>138</v>
      </c>
      <c r="F29" s="17" t="s">
        <v>33</v>
      </c>
      <c r="G29" s="34">
        <v>270.5</v>
      </c>
      <c r="H29" s="63">
        <v>2721</v>
      </c>
    </row>
    <row r="30" spans="1:9" ht="24" customHeight="1" x14ac:dyDescent="0.25">
      <c r="A30" s="13">
        <v>45875</v>
      </c>
      <c r="B30" s="33">
        <v>3835</v>
      </c>
      <c r="C30" s="53" t="s">
        <v>211</v>
      </c>
      <c r="D30" s="17" t="s">
        <v>212</v>
      </c>
      <c r="E30" s="17" t="s">
        <v>132</v>
      </c>
      <c r="F30" s="17" t="s">
        <v>33</v>
      </c>
      <c r="G30" s="34">
        <v>1922.4</v>
      </c>
      <c r="H30" s="63">
        <v>2692</v>
      </c>
    </row>
    <row r="31" spans="1:9" ht="24" customHeight="1" x14ac:dyDescent="0.25">
      <c r="A31" s="13">
        <v>45900</v>
      </c>
      <c r="B31" s="33" t="s">
        <v>96</v>
      </c>
      <c r="C31" s="53" t="s">
        <v>97</v>
      </c>
      <c r="D31" s="17" t="s">
        <v>65</v>
      </c>
      <c r="E31" s="17" t="s">
        <v>132</v>
      </c>
      <c r="F31" s="17" t="s">
        <v>33</v>
      </c>
      <c r="G31" s="34">
        <v>237.6</v>
      </c>
      <c r="H31" s="63">
        <v>391790</v>
      </c>
    </row>
    <row r="32" spans="1:9" ht="24" customHeight="1" x14ac:dyDescent="0.25">
      <c r="A32" s="13">
        <v>45897</v>
      </c>
      <c r="B32" s="33">
        <v>689</v>
      </c>
      <c r="C32" s="53" t="s">
        <v>177</v>
      </c>
      <c r="D32" s="17" t="s">
        <v>178</v>
      </c>
      <c r="E32" s="54" t="s">
        <v>179</v>
      </c>
      <c r="F32" s="17" t="s">
        <v>33</v>
      </c>
      <c r="G32" s="34">
        <v>1547</v>
      </c>
      <c r="H32" s="63">
        <v>2704</v>
      </c>
    </row>
    <row r="33" spans="1:12" ht="24" customHeight="1" x14ac:dyDescent="0.25">
      <c r="A33" s="13">
        <v>45902</v>
      </c>
      <c r="B33" s="33">
        <v>27628</v>
      </c>
      <c r="C33" s="53" t="s">
        <v>185</v>
      </c>
      <c r="D33" s="17" t="s">
        <v>157</v>
      </c>
      <c r="E33" s="54" t="s">
        <v>132</v>
      </c>
      <c r="F33" s="17" t="s">
        <v>33</v>
      </c>
      <c r="G33" s="34">
        <v>211.11</v>
      </c>
      <c r="H33" s="63">
        <v>2725</v>
      </c>
    </row>
    <row r="34" spans="1:12" ht="25.5" customHeight="1" x14ac:dyDescent="0.25">
      <c r="A34" s="39"/>
      <c r="B34" s="40"/>
      <c r="C34" s="41"/>
      <c r="D34" s="41"/>
      <c r="E34" s="41"/>
      <c r="F34" s="41"/>
      <c r="G34" s="42">
        <f>SUM(G2:G33)</f>
        <v>79326.05</v>
      </c>
      <c r="H34" s="66"/>
      <c r="I34" s="69"/>
    </row>
    <row r="35" spans="1:12" ht="36" customHeight="1" x14ac:dyDescent="0.25">
      <c r="A35" s="48" t="s">
        <v>56</v>
      </c>
      <c r="B35" s="43" t="s">
        <v>57</v>
      </c>
      <c r="C35" s="16" t="s">
        <v>58</v>
      </c>
      <c r="D35" s="16" t="s">
        <v>89</v>
      </c>
      <c r="E35" s="16" t="s">
        <v>59</v>
      </c>
      <c r="F35" s="16"/>
      <c r="G35" s="37" t="s">
        <v>60</v>
      </c>
      <c r="H35" s="65"/>
      <c r="I35" s="69"/>
    </row>
    <row r="36" spans="1:12" ht="24" customHeight="1" x14ac:dyDescent="0.25">
      <c r="A36" s="13">
        <v>45900</v>
      </c>
      <c r="B36" s="33" t="s">
        <v>96</v>
      </c>
      <c r="C36" s="53" t="s">
        <v>97</v>
      </c>
      <c r="D36" s="17" t="s">
        <v>65</v>
      </c>
      <c r="E36" s="17" t="s">
        <v>132</v>
      </c>
      <c r="F36" s="17" t="s">
        <v>33</v>
      </c>
      <c r="G36" s="34">
        <v>10.29</v>
      </c>
      <c r="H36" s="63">
        <v>391798</v>
      </c>
    </row>
    <row r="37" spans="1:12" ht="24" customHeight="1" x14ac:dyDescent="0.25">
      <c r="A37" s="13">
        <v>45918</v>
      </c>
      <c r="B37" s="33">
        <v>135124</v>
      </c>
      <c r="C37" s="53" t="s">
        <v>181</v>
      </c>
      <c r="D37" s="17" t="s">
        <v>182</v>
      </c>
      <c r="E37" s="54" t="s">
        <v>180</v>
      </c>
      <c r="F37" s="17" t="s">
        <v>33</v>
      </c>
      <c r="G37" s="34">
        <v>495.39</v>
      </c>
      <c r="H37" s="65">
        <v>391896</v>
      </c>
    </row>
    <row r="38" spans="1:12" ht="24" customHeight="1" x14ac:dyDescent="0.25">
      <c r="A38" s="13">
        <v>45918</v>
      </c>
      <c r="B38" s="33">
        <v>67</v>
      </c>
      <c r="C38" s="53" t="s">
        <v>213</v>
      </c>
      <c r="D38" s="17" t="s">
        <v>214</v>
      </c>
      <c r="E38" s="17" t="s">
        <v>132</v>
      </c>
      <c r="F38" s="17" t="s">
        <v>33</v>
      </c>
      <c r="G38" s="34">
        <v>630</v>
      </c>
      <c r="H38" s="67">
        <v>2712</v>
      </c>
    </row>
    <row r="39" spans="1:12" ht="24" customHeight="1" x14ac:dyDescent="0.25">
      <c r="A39" s="13">
        <v>45901</v>
      </c>
      <c r="B39" s="33">
        <v>319668</v>
      </c>
      <c r="C39" s="53" t="s">
        <v>195</v>
      </c>
      <c r="D39" s="17" t="s">
        <v>196</v>
      </c>
      <c r="E39" s="17" t="s">
        <v>197</v>
      </c>
      <c r="F39" s="17" t="s">
        <v>33</v>
      </c>
      <c r="G39" s="34">
        <v>591.16999999999996</v>
      </c>
      <c r="H39" s="65">
        <v>39124</v>
      </c>
    </row>
    <row r="40" spans="1:12" ht="24" customHeight="1" x14ac:dyDescent="0.25">
      <c r="A40" s="13">
        <v>45900</v>
      </c>
      <c r="B40" s="33" t="s">
        <v>96</v>
      </c>
      <c r="C40" s="53" t="s">
        <v>97</v>
      </c>
      <c r="D40" s="17" t="s">
        <v>65</v>
      </c>
      <c r="E40" s="17" t="s">
        <v>132</v>
      </c>
      <c r="F40" s="17" t="s">
        <v>33</v>
      </c>
      <c r="G40" s="34">
        <v>28.83</v>
      </c>
      <c r="H40" s="63">
        <v>391798</v>
      </c>
    </row>
    <row r="41" spans="1:12" ht="24" customHeight="1" x14ac:dyDescent="0.25">
      <c r="A41" s="13">
        <v>45908</v>
      </c>
      <c r="B41" s="33">
        <v>48372</v>
      </c>
      <c r="C41" s="53" t="s">
        <v>215</v>
      </c>
      <c r="D41" s="17" t="s">
        <v>216</v>
      </c>
      <c r="E41" s="17" t="s">
        <v>132</v>
      </c>
      <c r="F41" s="17" t="s">
        <v>33</v>
      </c>
      <c r="G41" s="34">
        <v>976.03</v>
      </c>
      <c r="H41" s="65">
        <v>2705</v>
      </c>
    </row>
    <row r="42" spans="1:12" ht="24" customHeight="1" x14ac:dyDescent="0.25">
      <c r="A42" s="13">
        <v>45881</v>
      </c>
      <c r="B42" s="33">
        <v>17770</v>
      </c>
      <c r="C42" s="53" t="s">
        <v>217</v>
      </c>
      <c r="D42" s="17" t="s">
        <v>218</v>
      </c>
      <c r="E42" s="17" t="s">
        <v>132</v>
      </c>
      <c r="F42" s="17" t="s">
        <v>33</v>
      </c>
      <c r="G42" s="34">
        <v>360</v>
      </c>
      <c r="H42" s="65">
        <v>2702</v>
      </c>
    </row>
    <row r="43" spans="1:12" ht="24" customHeight="1" x14ac:dyDescent="0.25">
      <c r="A43" s="13">
        <v>45910</v>
      </c>
      <c r="B43" s="33">
        <v>116396</v>
      </c>
      <c r="C43" s="53" t="s">
        <v>219</v>
      </c>
      <c r="D43" s="17" t="s">
        <v>220</v>
      </c>
      <c r="E43" s="17" t="s">
        <v>132</v>
      </c>
      <c r="F43" s="17" t="s">
        <v>33</v>
      </c>
      <c r="G43" s="34">
        <v>238.38</v>
      </c>
      <c r="H43" s="65">
        <v>39124</v>
      </c>
    </row>
    <row r="44" spans="1:12" ht="25.5" customHeight="1" x14ac:dyDescent="0.25">
      <c r="A44" s="13">
        <v>45898</v>
      </c>
      <c r="B44" s="33">
        <v>1942</v>
      </c>
      <c r="C44" s="17" t="s">
        <v>122</v>
      </c>
      <c r="D44" s="17" t="s">
        <v>120</v>
      </c>
      <c r="E44" s="17" t="s">
        <v>121</v>
      </c>
      <c r="F44" s="17" t="s">
        <v>100</v>
      </c>
      <c r="G44" s="34">
        <v>1500</v>
      </c>
      <c r="H44" s="63">
        <v>2701</v>
      </c>
      <c r="I44" s="69"/>
      <c r="L44" s="29"/>
    </row>
    <row r="45" spans="1:12" ht="26.25" customHeight="1" x14ac:dyDescent="0.25">
      <c r="A45" s="13">
        <v>45909</v>
      </c>
      <c r="B45" s="70" t="s">
        <v>99</v>
      </c>
      <c r="C45" s="17" t="s">
        <v>127</v>
      </c>
      <c r="D45" s="17" t="s">
        <v>128</v>
      </c>
      <c r="E45" s="17" t="s">
        <v>126</v>
      </c>
      <c r="F45" s="17" t="s">
        <v>100</v>
      </c>
      <c r="G45" s="34">
        <v>8832.94</v>
      </c>
      <c r="H45" s="63">
        <v>2699</v>
      </c>
      <c r="I45" s="69"/>
      <c r="L45" s="29"/>
    </row>
    <row r="46" spans="1:12" ht="26.25" customHeight="1" x14ac:dyDescent="0.25">
      <c r="A46" s="13">
        <v>45909</v>
      </c>
      <c r="B46" s="71" t="s">
        <v>99</v>
      </c>
      <c r="C46" s="17" t="s">
        <v>127</v>
      </c>
      <c r="D46" s="17" t="s">
        <v>128</v>
      </c>
      <c r="E46" s="17" t="s">
        <v>126</v>
      </c>
      <c r="F46" s="17" t="s">
        <v>100</v>
      </c>
      <c r="G46" s="34">
        <v>700</v>
      </c>
      <c r="H46" s="63">
        <v>2700</v>
      </c>
      <c r="I46" s="69"/>
      <c r="L46" s="29"/>
    </row>
    <row r="47" spans="1:12" ht="26.25" customHeight="1" x14ac:dyDescent="0.25">
      <c r="A47" s="13">
        <v>45912</v>
      </c>
      <c r="B47" s="33" t="s">
        <v>99</v>
      </c>
      <c r="C47" s="17" t="s">
        <v>139</v>
      </c>
      <c r="D47" s="17" t="s">
        <v>140</v>
      </c>
      <c r="E47" s="17" t="s">
        <v>141</v>
      </c>
      <c r="F47" s="17" t="s">
        <v>100</v>
      </c>
      <c r="G47" s="34">
        <v>4150.32</v>
      </c>
      <c r="H47" s="63">
        <v>2708</v>
      </c>
      <c r="I47" s="69"/>
      <c r="L47" s="29"/>
    </row>
    <row r="48" spans="1:12" ht="23.25" customHeight="1" x14ac:dyDescent="0.25">
      <c r="A48" s="13">
        <v>45912</v>
      </c>
      <c r="B48" s="33" t="s">
        <v>99</v>
      </c>
      <c r="C48" s="17" t="s">
        <v>139</v>
      </c>
      <c r="D48" s="17" t="s">
        <v>140</v>
      </c>
      <c r="E48" s="17" t="s">
        <v>141</v>
      </c>
      <c r="F48" s="17" t="s">
        <v>100</v>
      </c>
      <c r="G48" s="34">
        <v>1014.44</v>
      </c>
      <c r="H48" s="63">
        <v>2709</v>
      </c>
      <c r="I48" s="69"/>
      <c r="L48" s="29"/>
    </row>
    <row r="49" spans="1:12" ht="24" customHeight="1" x14ac:dyDescent="0.25">
      <c r="A49" s="13">
        <v>45901</v>
      </c>
      <c r="B49" s="60" t="s">
        <v>99</v>
      </c>
      <c r="C49" s="17" t="s">
        <v>150</v>
      </c>
      <c r="D49" s="17" t="s">
        <v>142</v>
      </c>
      <c r="E49" s="17" t="s">
        <v>143</v>
      </c>
      <c r="F49" s="17" t="s">
        <v>100</v>
      </c>
      <c r="G49" s="34">
        <v>11840</v>
      </c>
      <c r="H49" s="63">
        <v>2717</v>
      </c>
      <c r="I49" s="69"/>
      <c r="L49" s="29"/>
    </row>
    <row r="50" spans="1:12" ht="25.5" customHeight="1" x14ac:dyDescent="0.25">
      <c r="A50" s="13">
        <v>45901</v>
      </c>
      <c r="B50" s="33">
        <v>1929</v>
      </c>
      <c r="C50" s="17" t="s">
        <v>144</v>
      </c>
      <c r="D50" s="17" t="s">
        <v>145</v>
      </c>
      <c r="E50" s="17" t="s">
        <v>146</v>
      </c>
      <c r="F50" s="17" t="s">
        <v>100</v>
      </c>
      <c r="G50" s="34">
        <v>3594.34</v>
      </c>
      <c r="H50" s="63">
        <v>2716</v>
      </c>
      <c r="I50" s="69"/>
      <c r="L50" s="29"/>
    </row>
    <row r="51" spans="1:12" ht="24" customHeight="1" x14ac:dyDescent="0.25">
      <c r="A51" s="13">
        <v>45910</v>
      </c>
      <c r="B51" s="33" t="s">
        <v>99</v>
      </c>
      <c r="C51" s="17" t="s">
        <v>136</v>
      </c>
      <c r="D51" s="17" t="s">
        <v>137</v>
      </c>
      <c r="E51" s="17" t="s">
        <v>147</v>
      </c>
      <c r="F51" s="17" t="s">
        <v>100</v>
      </c>
      <c r="G51" s="34">
        <v>794.69</v>
      </c>
      <c r="H51" s="63">
        <v>2722</v>
      </c>
      <c r="I51" s="69"/>
      <c r="L51" s="29"/>
    </row>
    <row r="52" spans="1:12" ht="24.75" customHeight="1" x14ac:dyDescent="0.25">
      <c r="A52" s="13">
        <v>45901</v>
      </c>
      <c r="B52" s="33">
        <v>36113</v>
      </c>
      <c r="C52" s="17" t="s">
        <v>186</v>
      </c>
      <c r="D52" s="17" t="s">
        <v>148</v>
      </c>
      <c r="E52" s="17" t="s">
        <v>149</v>
      </c>
      <c r="F52" s="17" t="s">
        <v>100</v>
      </c>
      <c r="G52" s="34">
        <v>660</v>
      </c>
      <c r="H52" s="63">
        <v>2695</v>
      </c>
      <c r="I52" s="69"/>
      <c r="L52" s="29"/>
    </row>
    <row r="53" spans="1:12" ht="27.75" customHeight="1" x14ac:dyDescent="0.25">
      <c r="A53" s="13">
        <v>45901</v>
      </c>
      <c r="B53" s="33">
        <v>36110</v>
      </c>
      <c r="C53" s="17" t="s">
        <v>186</v>
      </c>
      <c r="D53" s="17" t="s">
        <v>148</v>
      </c>
      <c r="E53" s="17" t="s">
        <v>149</v>
      </c>
      <c r="F53" s="17" t="s">
        <v>100</v>
      </c>
      <c r="G53" s="34">
        <v>1980</v>
      </c>
      <c r="H53" s="63">
        <v>2696</v>
      </c>
      <c r="I53" s="69"/>
      <c r="L53" s="29"/>
    </row>
    <row r="54" spans="1:12" ht="26.25" customHeight="1" x14ac:dyDescent="0.25">
      <c r="A54" s="13" t="s">
        <v>221</v>
      </c>
      <c r="B54" s="33" t="s">
        <v>99</v>
      </c>
      <c r="C54" s="17" t="s">
        <v>151</v>
      </c>
      <c r="D54" s="17" t="s">
        <v>152</v>
      </c>
      <c r="E54" s="17" t="s">
        <v>153</v>
      </c>
      <c r="F54" s="17" t="s">
        <v>100</v>
      </c>
      <c r="G54" s="34">
        <v>23310</v>
      </c>
      <c r="H54" s="63">
        <v>2723</v>
      </c>
      <c r="I54" s="69"/>
      <c r="L54" s="29"/>
    </row>
    <row r="55" spans="1:12" ht="23.25" customHeight="1" x14ac:dyDescent="0.25">
      <c r="A55" s="13">
        <v>45881</v>
      </c>
      <c r="B55" s="33">
        <v>10440</v>
      </c>
      <c r="C55" s="17" t="s">
        <v>154</v>
      </c>
      <c r="D55" s="17" t="s">
        <v>155</v>
      </c>
      <c r="E55" s="17" t="s">
        <v>156</v>
      </c>
      <c r="F55" s="17" t="s">
        <v>100</v>
      </c>
      <c r="G55" s="34">
        <v>3596</v>
      </c>
      <c r="H55" s="63">
        <v>2697</v>
      </c>
      <c r="I55" s="69"/>
      <c r="L55" s="29"/>
    </row>
    <row r="56" spans="1:12" ht="23.25" customHeight="1" x14ac:dyDescent="0.25">
      <c r="A56" s="13">
        <v>45883</v>
      </c>
      <c r="B56" s="33" t="s">
        <v>99</v>
      </c>
      <c r="C56" s="17" t="s">
        <v>183</v>
      </c>
      <c r="D56" s="17" t="s">
        <v>184</v>
      </c>
      <c r="E56" s="17" t="s">
        <v>168</v>
      </c>
      <c r="F56" s="17" t="s">
        <v>100</v>
      </c>
      <c r="G56" s="34">
        <v>2459.66</v>
      </c>
      <c r="H56" s="63">
        <v>2698</v>
      </c>
      <c r="I56" s="69"/>
      <c r="L56" s="29"/>
    </row>
    <row r="57" spans="1:12" ht="24.75" customHeight="1" x14ac:dyDescent="0.25">
      <c r="A57" s="13">
        <v>45882</v>
      </c>
      <c r="B57" s="33">
        <v>16454</v>
      </c>
      <c r="C57" s="17" t="s">
        <v>169</v>
      </c>
      <c r="D57" s="17" t="s">
        <v>170</v>
      </c>
      <c r="E57" s="17" t="s">
        <v>126</v>
      </c>
      <c r="F57" s="17" t="s">
        <v>100</v>
      </c>
      <c r="G57" s="34">
        <v>700</v>
      </c>
      <c r="H57" s="63">
        <v>2726</v>
      </c>
      <c r="I57" s="69"/>
      <c r="L57" s="29"/>
    </row>
    <row r="58" spans="1:12" ht="24.75" customHeight="1" x14ac:dyDescent="0.25">
      <c r="A58" s="13">
        <v>45916</v>
      </c>
      <c r="B58" s="33">
        <v>1708</v>
      </c>
      <c r="C58" s="17" t="s">
        <v>222</v>
      </c>
      <c r="D58" s="17" t="s">
        <v>223</v>
      </c>
      <c r="E58" s="17" t="s">
        <v>224</v>
      </c>
      <c r="F58" s="17" t="s">
        <v>100</v>
      </c>
      <c r="G58" s="34">
        <v>2364</v>
      </c>
      <c r="H58" s="63">
        <v>2713</v>
      </c>
      <c r="I58" s="69"/>
      <c r="L58" s="29"/>
    </row>
    <row r="59" spans="1:12" ht="24.75" customHeight="1" x14ac:dyDescent="0.25">
      <c r="A59" s="13">
        <v>45917</v>
      </c>
      <c r="B59" s="33">
        <v>1719</v>
      </c>
      <c r="C59" s="17" t="s">
        <v>222</v>
      </c>
      <c r="D59" s="17" t="s">
        <v>223</v>
      </c>
      <c r="E59" s="17" t="s">
        <v>224</v>
      </c>
      <c r="F59" s="17" t="s">
        <v>100</v>
      </c>
      <c r="G59" s="34">
        <v>5910</v>
      </c>
      <c r="H59" s="63">
        <v>2714</v>
      </c>
      <c r="I59" s="69"/>
      <c r="L59" s="29"/>
    </row>
    <row r="60" spans="1:12" ht="20.25" customHeight="1" x14ac:dyDescent="0.25">
      <c r="A60" s="13">
        <v>45901</v>
      </c>
      <c r="B60" s="33" t="s">
        <v>99</v>
      </c>
      <c r="C60" s="33" t="s">
        <v>106</v>
      </c>
      <c r="D60" s="17" t="s">
        <v>107</v>
      </c>
      <c r="E60" s="17" t="s">
        <v>108</v>
      </c>
      <c r="F60" s="17" t="s">
        <v>101</v>
      </c>
      <c r="G60" s="34">
        <v>674.71</v>
      </c>
      <c r="H60" s="38">
        <v>5963020</v>
      </c>
      <c r="I60" s="69"/>
    </row>
    <row r="61" spans="1:12" ht="24" customHeight="1" x14ac:dyDescent="0.25">
      <c r="A61" s="13">
        <v>45901</v>
      </c>
      <c r="B61" s="33" t="s">
        <v>99</v>
      </c>
      <c r="C61" s="17" t="s">
        <v>123</v>
      </c>
      <c r="D61" s="17" t="s">
        <v>124</v>
      </c>
      <c r="E61" s="17" t="s">
        <v>125</v>
      </c>
      <c r="F61" s="17" t="s">
        <v>101</v>
      </c>
      <c r="G61" s="34">
        <v>493.23</v>
      </c>
      <c r="H61" s="65">
        <v>5968559</v>
      </c>
    </row>
    <row r="62" spans="1:12" ht="24" customHeight="1" x14ac:dyDescent="0.25">
      <c r="A62" s="13">
        <v>45903</v>
      </c>
      <c r="B62" s="33" t="s">
        <v>99</v>
      </c>
      <c r="C62" s="17" t="s">
        <v>123</v>
      </c>
      <c r="D62" s="17" t="s">
        <v>124</v>
      </c>
      <c r="E62" s="17" t="s">
        <v>125</v>
      </c>
      <c r="F62" s="17" t="s">
        <v>101</v>
      </c>
      <c r="G62" s="34">
        <v>312.64999999999998</v>
      </c>
      <c r="H62" s="51">
        <v>5964176</v>
      </c>
    </row>
    <row r="63" spans="1:12" ht="24" customHeight="1" x14ac:dyDescent="0.25">
      <c r="A63" s="13">
        <v>45924</v>
      </c>
      <c r="B63" s="33" t="s">
        <v>98</v>
      </c>
      <c r="C63" s="17" t="s">
        <v>167</v>
      </c>
      <c r="D63" s="58" t="s">
        <v>161</v>
      </c>
      <c r="E63" s="17" t="s">
        <v>162</v>
      </c>
      <c r="F63" s="17" t="s">
        <v>101</v>
      </c>
      <c r="G63" s="34">
        <v>299.99</v>
      </c>
      <c r="H63" s="63">
        <v>2724</v>
      </c>
    </row>
    <row r="64" spans="1:12" ht="23.25" customHeight="1" x14ac:dyDescent="0.25">
      <c r="A64" s="13">
        <v>45895</v>
      </c>
      <c r="B64" s="33" t="s">
        <v>98</v>
      </c>
      <c r="C64" s="17" t="s">
        <v>163</v>
      </c>
      <c r="D64" s="58" t="s">
        <v>164</v>
      </c>
      <c r="E64" s="17" t="s">
        <v>165</v>
      </c>
      <c r="F64" s="17" t="s">
        <v>105</v>
      </c>
      <c r="G64" s="34">
        <v>475.73</v>
      </c>
      <c r="H64" s="63">
        <v>2706</v>
      </c>
    </row>
    <row r="65" spans="1:10" ht="21.75" customHeight="1" x14ac:dyDescent="0.25">
      <c r="A65" s="13">
        <v>45735</v>
      </c>
      <c r="B65" s="33" t="s">
        <v>98</v>
      </c>
      <c r="C65" s="17" t="s">
        <v>174</v>
      </c>
      <c r="D65" s="58" t="s">
        <v>175</v>
      </c>
      <c r="E65" s="17" t="s">
        <v>176</v>
      </c>
      <c r="F65" s="17" t="s">
        <v>105</v>
      </c>
      <c r="G65" s="34">
        <v>434.62</v>
      </c>
      <c r="H65" s="63">
        <v>2703</v>
      </c>
    </row>
    <row r="66" spans="1:10" ht="24" customHeight="1" x14ac:dyDescent="0.25">
      <c r="A66" s="13">
        <v>45910</v>
      </c>
      <c r="B66" s="33">
        <v>3763924</v>
      </c>
      <c r="C66" s="17" t="s">
        <v>102</v>
      </c>
      <c r="D66" s="17" t="s">
        <v>103</v>
      </c>
      <c r="E66" s="17" t="s">
        <v>104</v>
      </c>
      <c r="F66" s="17" t="s">
        <v>105</v>
      </c>
      <c r="G66" s="34">
        <v>1952.55</v>
      </c>
      <c r="H66" s="65">
        <v>2715</v>
      </c>
    </row>
    <row r="67" spans="1:10" ht="24" customHeight="1" x14ac:dyDescent="0.25">
      <c r="A67" s="13">
        <v>45915</v>
      </c>
      <c r="B67" s="33">
        <v>136</v>
      </c>
      <c r="C67" s="17" t="s">
        <v>193</v>
      </c>
      <c r="D67" s="17" t="s">
        <v>188</v>
      </c>
      <c r="E67" s="17" t="s">
        <v>194</v>
      </c>
      <c r="F67" s="17" t="s">
        <v>105</v>
      </c>
      <c r="G67" s="34">
        <v>580</v>
      </c>
      <c r="H67" s="63">
        <v>2718</v>
      </c>
    </row>
    <row r="68" spans="1:10" ht="24" customHeight="1" x14ac:dyDescent="0.25">
      <c r="A68" s="13">
        <v>45898</v>
      </c>
      <c r="B68" s="33">
        <v>4049</v>
      </c>
      <c r="C68" s="17" t="s">
        <v>225</v>
      </c>
      <c r="D68" s="17" t="s">
        <v>226</v>
      </c>
      <c r="E68" s="17" t="s">
        <v>227</v>
      </c>
      <c r="F68" s="17" t="s">
        <v>228</v>
      </c>
      <c r="G68" s="34">
        <v>955</v>
      </c>
      <c r="H68" s="63">
        <v>2719</v>
      </c>
    </row>
    <row r="69" spans="1:10" ht="24" customHeight="1" x14ac:dyDescent="0.25">
      <c r="A69" s="39"/>
      <c r="B69" s="40"/>
      <c r="C69" s="41"/>
      <c r="D69" s="41"/>
      <c r="E69" s="41"/>
      <c r="F69" s="41"/>
      <c r="G69" s="42">
        <f>SUM(G34:G68)</f>
        <v>162241.00999999998</v>
      </c>
      <c r="H69" s="66"/>
    </row>
    <row r="70" spans="1:10" ht="24" customHeight="1" x14ac:dyDescent="0.25">
      <c r="A70" s="48" t="s">
        <v>56</v>
      </c>
      <c r="B70" s="43" t="s">
        <v>57</v>
      </c>
      <c r="C70" s="16" t="s">
        <v>58</v>
      </c>
      <c r="D70" s="16" t="s">
        <v>89</v>
      </c>
      <c r="E70" s="16" t="s">
        <v>59</v>
      </c>
      <c r="F70" s="16"/>
      <c r="G70" s="37" t="s">
        <v>60</v>
      </c>
      <c r="H70" s="65"/>
    </row>
    <row r="71" spans="1:10" ht="24" customHeight="1" x14ac:dyDescent="0.25">
      <c r="A71" s="13">
        <v>45875</v>
      </c>
      <c r="B71" s="33">
        <v>38925</v>
      </c>
      <c r="C71" s="17" t="s">
        <v>229</v>
      </c>
      <c r="D71" s="17" t="s">
        <v>230</v>
      </c>
      <c r="E71" s="17" t="s">
        <v>231</v>
      </c>
      <c r="F71" s="17" t="s">
        <v>33</v>
      </c>
      <c r="G71" s="34">
        <v>533.96</v>
      </c>
      <c r="H71" s="63">
        <v>2694</v>
      </c>
    </row>
    <row r="72" spans="1:10" ht="24" customHeight="1" x14ac:dyDescent="0.25">
      <c r="A72" s="13"/>
      <c r="B72" s="33" t="s">
        <v>187</v>
      </c>
      <c r="C72" s="17" t="s">
        <v>93</v>
      </c>
      <c r="D72" s="17"/>
      <c r="E72" s="49" t="s">
        <v>94</v>
      </c>
      <c r="F72" s="49" t="s">
        <v>95</v>
      </c>
      <c r="G72" s="34">
        <v>177.05</v>
      </c>
      <c r="H72" s="63">
        <v>10925</v>
      </c>
      <c r="I72" s="69"/>
    </row>
    <row r="73" spans="1:10" ht="24" customHeight="1" x14ac:dyDescent="0.25">
      <c r="A73" s="39"/>
      <c r="B73" s="40"/>
      <c r="C73" s="41"/>
      <c r="D73" s="41"/>
      <c r="E73" s="41"/>
      <c r="F73" s="41"/>
      <c r="G73" s="42">
        <f>SUM(G69:G72)</f>
        <v>162952.01999999996</v>
      </c>
      <c r="H73" s="66"/>
    </row>
    <row r="74" spans="1:10" ht="26.25" customHeight="1" x14ac:dyDescent="0.25">
      <c r="G74" s="46"/>
      <c r="J74" s="29"/>
    </row>
    <row r="75" spans="1:10" x14ac:dyDescent="0.25">
      <c r="G75" s="56"/>
      <c r="J75" s="29"/>
    </row>
    <row r="76" spans="1:10" x14ac:dyDescent="0.25">
      <c r="G76" s="56"/>
      <c r="J76" s="29"/>
    </row>
    <row r="77" spans="1:10" x14ac:dyDescent="0.25">
      <c r="J77" s="29"/>
    </row>
    <row r="78" spans="1:10" x14ac:dyDescent="0.25">
      <c r="J78" s="29"/>
    </row>
    <row r="79" spans="1:10" x14ac:dyDescent="0.25">
      <c r="J79" s="29"/>
    </row>
    <row r="80" spans="1:10" x14ac:dyDescent="0.25">
      <c r="J80" s="29"/>
    </row>
  </sheetData>
  <autoFilter ref="A1:H74" xr:uid="{00000000-0009-0000-0000-000001000000}"/>
  <pageMargins left="0.11811023622047245" right="0.11811023622047245" top="0.59055118110236227" bottom="0.59055118110236227" header="0.31496062992125984" footer="0.31496062992125984"/>
  <pageSetup paperSize="9" scale="90" orientation="portrait" horizont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BF66A4-D6D8-484F-ADA3-9A58B0325C82}">
  <dimension ref="A1"/>
  <sheetViews>
    <sheetView workbookViewId="0">
      <selection activeCell="C8" sqref="C8:E20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1</vt:lpstr>
      <vt:lpstr>Plan1</vt:lpstr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Mariana</dc:creator>
  <cp:lastModifiedBy>Gerente Financeiro Santa Casa de Misericórdia de Guara</cp:lastModifiedBy>
  <cp:lastPrinted>2025-10-22T20:17:01Z</cp:lastPrinted>
  <dcterms:created xsi:type="dcterms:W3CDTF">2015-02-24T11:41:13Z</dcterms:created>
  <dcterms:modified xsi:type="dcterms:W3CDTF">2025-10-28T10:49:27Z</dcterms:modified>
</cp:coreProperties>
</file>