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MAC\"/>
    </mc:Choice>
  </mc:AlternateContent>
  <xr:revisionPtr revIDLastSave="0" documentId="13_ncr:1_{F0FCBBD6-6869-4FDE-B7E5-9C66469B3C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4" l="1"/>
  <c r="G69" i="4" s="1"/>
  <c r="G78" i="4" s="1"/>
  <c r="G77" i="4"/>
  <c r="E26" i="1" l="1"/>
  <c r="B22" i="1" l="1"/>
  <c r="E58" i="1" l="1"/>
  <c r="E59" i="1"/>
  <c r="E60" i="1"/>
  <c r="E51" i="1" l="1"/>
  <c r="E52" i="1"/>
  <c r="E53" i="1"/>
  <c r="E54" i="1"/>
  <c r="E55" i="1"/>
  <c r="E56" i="1"/>
  <c r="E57" i="1"/>
  <c r="E61" i="1"/>
  <c r="E62" i="1"/>
  <c r="E63" i="1"/>
  <c r="E64" i="1"/>
  <c r="E65" i="1"/>
  <c r="E50" i="1"/>
  <c r="E66" i="1" l="1"/>
  <c r="D66" i="1" l="1"/>
  <c r="E29" i="1" l="1"/>
  <c r="F66" i="1" l="1"/>
  <c r="C66" i="1"/>
  <c r="B66" i="1"/>
  <c r="F85" i="1" l="1"/>
  <c r="F86" i="1" s="1"/>
  <c r="F88" i="1" s="1"/>
  <c r="E32" i="1" l="1"/>
  <c r="F84" i="1" s="1"/>
</calcChain>
</file>

<file path=xl/sharedStrings.xml><?xml version="1.0" encoding="utf-8"?>
<sst xmlns="http://schemas.openxmlformats.org/spreadsheetml/2006/main" count="436" uniqueCount="241">
  <si>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</si>
  <si>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</si>
  <si>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</si>
  <si>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</si>
  <si>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</si>
  <si>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</si>
  <si>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</si>
  <si>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</si>
  <si>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</si>
  <si>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</si>
  <si>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</si>
  <si>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</si>
  <si>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</si>
  <si>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</si>
  <si>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</si>
  <si>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</si>
  <si>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</si>
  <si>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</si>
  <si>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</si>
  <si>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</si>
  <si>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</si>
  <si>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</si>
  <si>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</si>
  <si>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</si>
  <si>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</si>
  <si>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</si>
  <si>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</si>
  <si>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</si>
  <si>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</si>
  <si>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</si>
  <si>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</si>
  <si>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</si>
  <si>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</si>
  <si>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</si>
  <si>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</si>
  <si>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</si>
  <si>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</si>
  <si>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</si>
  <si>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</si>
  <si>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</si>
  <si>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</si>
  <si>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</si>
  <si>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</si>
  <si>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</si>
  <si>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</si>
  <si>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</si>
  <si>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</si>
  <si>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</si>
  <si>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</si>
  <si>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</si>
  <si>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</si>
  <si>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</si>
  <si>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</si>
  <si>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</si>
  <si>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</si>
  <si>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</si>
  <si>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</si>
  <si>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</si>
  <si>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</si>
  <si>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</si>
  <si>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</si>
  <si>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</si>
  <si>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Recursos humanos(5)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</si>
  <si>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</si>
  <si>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</si>
  <si>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</si>
  <si>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</si>
  <si>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Operacionalização da execução de atividades ambulatoriais e serv. médicos hospitalares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</si>
  <si>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</si>
  <si>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</si>
  <si>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</si>
  <si>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</si>
  <si>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</si>
  <si>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vale transporte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</si>
  <si>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</si>
  <si>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</si>
  <si>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</si>
  <si>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</si>
  <si>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</si>
  <si>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</si>
  <si>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</si>
  <si>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</si>
  <si>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</si>
  <si>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</si>
  <si>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</si>
  <si>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TOTAL DE DESPESAS PAGSA NESTE EXERCÍCIO (R$)                                                      J = (H + I)</t>
  </si>
  <si>
    <t xml:space="preserve">vale transporte </t>
  </si>
  <si>
    <t>Via Nova Serviços Eireli</t>
  </si>
  <si>
    <t>Mogi Passes Comércio de Bilhetes Eletrônicos Ltda</t>
  </si>
  <si>
    <t>CNPJ</t>
  </si>
  <si>
    <t>01.178.287/0001-07</t>
  </si>
  <si>
    <t>07.715.946/0001-83</t>
  </si>
  <si>
    <t>ANEXO 12</t>
  </si>
  <si>
    <t>Banco Bradesco S.A</t>
  </si>
  <si>
    <t>tarifa</t>
  </si>
  <si>
    <t>Despesas financeiras e bancárias</t>
  </si>
  <si>
    <t>darf</t>
  </si>
  <si>
    <t>Documento de Arrecadação de Receitas Federais</t>
  </si>
  <si>
    <t>boleto</t>
  </si>
  <si>
    <t>fatura</t>
  </si>
  <si>
    <t>locações diversas</t>
  </si>
  <si>
    <t>Utilidade Pública</t>
  </si>
  <si>
    <t>Centro de Integração Empresa Escola CIEE</t>
  </si>
  <si>
    <t>61.600.839/0001-55</t>
  </si>
  <si>
    <t>jovem aprendiz</t>
  </si>
  <si>
    <t xml:space="preserve">Outras Despesas </t>
  </si>
  <si>
    <t>Claro S.A</t>
  </si>
  <si>
    <t>40.432.544/0001-47</t>
  </si>
  <si>
    <t>telefone celular</t>
  </si>
  <si>
    <t>Cedeco Diagnósticos Médicos Ltda</t>
  </si>
  <si>
    <t>54.787.338/0001-64</t>
  </si>
  <si>
    <t>01.463.474/0002-13</t>
  </si>
  <si>
    <t>Centrho de Haematologia e Hemoterapia de Mogi das Cruzes Ltda</t>
  </si>
  <si>
    <t>serviços de hemoterapia</t>
  </si>
  <si>
    <t>Alexandre Marques</t>
  </si>
  <si>
    <t>284.896.558-47</t>
  </si>
  <si>
    <t>Maria Angeliza M. S Bassila,</t>
  </si>
  <si>
    <t>Tesoureira</t>
  </si>
  <si>
    <t>Viação Jacarei Ltda</t>
  </si>
  <si>
    <t>50.479.476/0001-25</t>
  </si>
  <si>
    <t>27.197.986/0001-98</t>
  </si>
  <si>
    <t>locação incubadora</t>
  </si>
  <si>
    <t>Med Ribeirão Service Vendas e Assitencia Tecnica Hopsitalar Ltda</t>
  </si>
  <si>
    <t>Telefonica SP</t>
  </si>
  <si>
    <t>02.558.157/0001-62</t>
  </si>
  <si>
    <t>telefone fixo</t>
  </si>
  <si>
    <t>locação equipamento</t>
  </si>
  <si>
    <t>Bem Viver Serviços Técnicos Ltda</t>
  </si>
  <si>
    <t>06.863.003/0001-35</t>
  </si>
  <si>
    <t>14.264.034/0001-06</t>
  </si>
  <si>
    <t>serviço de manutenção predial</t>
  </si>
  <si>
    <t>serviço prestado</t>
  </si>
  <si>
    <t>32.798.703/0001-01</t>
  </si>
  <si>
    <t>manutenção ar comprimido</t>
  </si>
  <si>
    <t>J A A M Teixeira Comércio Ltda</t>
  </si>
  <si>
    <t>RCOM Equipamentos e Serviços para Telecomunicações</t>
  </si>
  <si>
    <t>03.920.323/0001-91</t>
  </si>
  <si>
    <t>manutenção pabx</t>
  </si>
  <si>
    <t>FG  Locação de Equipamentos Ltda</t>
  </si>
  <si>
    <t>49.494.691/0001-16</t>
  </si>
  <si>
    <t>locação de impressoras</t>
  </si>
  <si>
    <t>07.271.413/0003-11</t>
  </si>
  <si>
    <t>locação de equipamento rx</t>
  </si>
  <si>
    <t>Superdatta Tecnologia Ltda</t>
  </si>
  <si>
    <t>14.457.456/0001-90</t>
  </si>
  <si>
    <t xml:space="preserve">locação de equipamento </t>
  </si>
  <si>
    <t>locação de pabx</t>
  </si>
  <si>
    <t>7.302.855/0001-70</t>
  </si>
  <si>
    <t>locação de camas</t>
  </si>
  <si>
    <t>Seemed Representações Ltda</t>
  </si>
  <si>
    <t>Atmosfera Gestão e Higienização de Texteis S.A</t>
  </si>
  <si>
    <t>00.886.257/0002-73</t>
  </si>
  <si>
    <t>locação de enxoval</t>
  </si>
  <si>
    <t>Comaho Comércio de Materiais Hospitalares Ltda</t>
  </si>
  <si>
    <t>54.559.893/0001-39</t>
  </si>
  <si>
    <t>locação de cadioversor</t>
  </si>
  <si>
    <t>18.941.423/0001-71</t>
  </si>
  <si>
    <t>Convênio nº 27/2024</t>
  </si>
  <si>
    <t>60 meses</t>
  </si>
  <si>
    <t>exames</t>
  </si>
  <si>
    <t>08.170.849/0001-15</t>
  </si>
  <si>
    <t>serviço de internet</t>
  </si>
  <si>
    <t>Federação das Santa Casas Fehosp</t>
  </si>
  <si>
    <t>62.655.428/0001-20</t>
  </si>
  <si>
    <t>mensalidade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</si>
  <si>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</si>
  <si>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Desktop S.A</t>
  </si>
  <si>
    <t>locação de veículo</t>
  </si>
  <si>
    <t>Classe Locação de Móveis Ltda Me</t>
  </si>
  <si>
    <t>04.188.692/0001-02</t>
  </si>
  <si>
    <t>assessoria jurídica</t>
  </si>
  <si>
    <t>Elisangela do Nascimento Sociedade Individual de Advocacia</t>
  </si>
  <si>
    <t>43.185.468/0001-00</t>
  </si>
  <si>
    <t xml:space="preserve">Sindicato das Santas Casa </t>
  </si>
  <si>
    <t>05.488.116/0001-35</t>
  </si>
  <si>
    <t>contrib associativa</t>
  </si>
  <si>
    <t>Inovafrio Refrigeração Ltda</t>
  </si>
  <si>
    <t>36.663.265/0001-17</t>
  </si>
  <si>
    <t>manutenção ar condicionado</t>
  </si>
  <si>
    <t>serviço prestado (parcial)</t>
  </si>
  <si>
    <t>M.H.F Sistemas Ltda Epp</t>
  </si>
  <si>
    <t>04.676.708/0001-18</t>
  </si>
  <si>
    <t>Movida Participações S.A</t>
  </si>
  <si>
    <t>21.314.559/0001-66</t>
  </si>
  <si>
    <t>House Tecnologia da Informação Ltda</t>
  </si>
  <si>
    <t>Nova Era Com Serv Equip Hospitalares</t>
  </si>
  <si>
    <t>extrato</t>
  </si>
  <si>
    <t>Drl Serviços Médicos Ltda</t>
  </si>
  <si>
    <t>17.573.128/0001-47</t>
  </si>
  <si>
    <t>serviços médicos</t>
  </si>
  <si>
    <t>Pro Rad Consultores em Radioproteção S/S Ltda</t>
  </si>
  <si>
    <t>87.389.086/0001-74</t>
  </si>
  <si>
    <t>serviço dosimetria</t>
  </si>
  <si>
    <t>12.003.055/0001-34</t>
  </si>
  <si>
    <t>medicamento</t>
  </si>
  <si>
    <t>gêneros alimentícios</t>
  </si>
  <si>
    <t>material médico hospitalar</t>
  </si>
  <si>
    <t>Laveco Industria e Comércio Ltda</t>
  </si>
  <si>
    <t>22.444.196.0001-46</t>
  </si>
  <si>
    <t>locação de lavatorios</t>
  </si>
  <si>
    <t>Termo de Aditamento nº 01</t>
  </si>
  <si>
    <t>Londres Dist de Prod Alimentícios Ltda</t>
  </si>
  <si>
    <t>07.034.947/0001-62</t>
  </si>
  <si>
    <t>Drogarema Drogaria e Perfumaria Ltda</t>
  </si>
  <si>
    <t>Gianneschi &amp; Nogueira SS</t>
  </si>
  <si>
    <t>05.764.851/0001-24</t>
  </si>
  <si>
    <t>Top Capas Comércio Atacadista de Acrilicos Ltda</t>
  </si>
  <si>
    <t>33.380.570/0001-03</t>
  </si>
  <si>
    <t xml:space="preserve">material </t>
  </si>
  <si>
    <t>Rokemi Ltda Epp</t>
  </si>
  <si>
    <t>05.124.550/0001-36</t>
  </si>
  <si>
    <t>materiais diversos</t>
  </si>
  <si>
    <t>Commanders Ind e Com de Conf Ltda</t>
  </si>
  <si>
    <t>01.699.525/0001-20</t>
  </si>
  <si>
    <t>uniformes (parcial)</t>
  </si>
  <si>
    <t>Salutem Comércio de Móveis Hospitalares Ltda</t>
  </si>
  <si>
    <t>20.451.726/0001-58</t>
  </si>
  <si>
    <t>berço acrilico p/ recem nascido</t>
  </si>
  <si>
    <t>Enbex Hospitalar Ltda</t>
  </si>
  <si>
    <t>27.306.243/0001-09</t>
  </si>
  <si>
    <t>avental plumbifero</t>
  </si>
  <si>
    <t>Coliseu Depósito de Materiais para Construção Ltda</t>
  </si>
  <si>
    <t>48.878.760/0001-22</t>
  </si>
  <si>
    <t>material diversos</t>
  </si>
  <si>
    <t>Polar Fix Ind Comércio de Produtos</t>
  </si>
  <si>
    <t>02.881.877/0001-64</t>
  </si>
  <si>
    <t>material médico hospitalar (parcial)</t>
  </si>
  <si>
    <t>Staff Serviços Médicos Ltda</t>
  </si>
  <si>
    <t>26.193.579/0001-40</t>
  </si>
  <si>
    <t>remoção de pacientes</t>
  </si>
  <si>
    <t>Fontelab Vendas e Assitencia Técnica Ltda</t>
  </si>
  <si>
    <t>06.274.509/0001-09</t>
  </si>
  <si>
    <t>manut e calibração  camara</t>
  </si>
  <si>
    <t>Tatiana Lima Manhani</t>
  </si>
  <si>
    <t>19.856.056/001-70</t>
  </si>
  <si>
    <t>Fernanda Armando Materiais de Construção</t>
  </si>
  <si>
    <t>30.607.886/0001-05</t>
  </si>
  <si>
    <t>Sempre Solar Comércio e Serviços de Materiais Eletricos Ltda</t>
  </si>
  <si>
    <t>material diversos (parcial)</t>
  </si>
  <si>
    <t>Transf. Bancária nº 8506106 constante do Extrato</t>
  </si>
  <si>
    <t>Guararema, 03 de novembro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</si>
</sst>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5.5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7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0" applyNumberForma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0" fontId="16" fillId="0" borderId="1" xfId="0" applyFont="1" applyBorder="1"/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0" fontId="1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2" fillId="0" borderId="1" xfId="0" applyNumberFormat="1" applyFont="1" applyBorder="1"/>
    <xf numFmtId="0" fontId="4" fillId="0" borderId="1" xfId="0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44" fontId="0" fillId="0" borderId="0" xfId="0" applyNumberFormat="1"/>
    <xf numFmtId="44" fontId="13" fillId="0" borderId="0" xfId="0" applyNumberFormat="1" applyFont="1"/>
    <xf numFmtId="44" fontId="3" fillId="0" borderId="0" xfId="0" applyNumberFormat="1" applyFont="1"/>
    <xf numFmtId="3" fontId="3" fillId="0" borderId="1" xfId="0" applyNumberFormat="1" applyFont="1" applyBorder="1" applyAlignment="1">
      <alignment wrapText="1"/>
    </xf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4" fontId="3" fillId="0" borderId="0" xfId="0" applyNumberFormat="1" applyFont="1"/>
    <xf numFmtId="164" fontId="10" fillId="0" borderId="0" xfId="1" applyFont="1" applyFill="1" applyBorder="1" applyAlignment="1">
      <alignment horizontal="center"/>
    </xf>
    <xf numFmtId="0" fontId="12" fillId="0" borderId="1" xfId="0" applyFont="1" applyBorder="1"/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0" fontId="5" fillId="0" borderId="1" xfId="0" applyFont="1" applyBorder="1"/>
    <xf numFmtId="14" fontId="3" fillId="4" borderId="1" xfId="0" applyNumberFormat="1" applyFont="1" applyFill="1" applyBorder="1"/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4" fontId="19" fillId="0" borderId="1" xfId="0" applyNumberFormat="1" applyFont="1" applyBorder="1"/>
    <xf numFmtId="164" fontId="19" fillId="0" borderId="1" xfId="1" applyFont="1" applyFill="1" applyBorder="1"/>
    <xf numFmtId="0" fontId="20" fillId="0" borderId="1" xfId="0" applyFont="1" applyBorder="1" applyAlignment="1">
      <alignment horizontal="center" wrapText="1"/>
    </xf>
    <xf numFmtId="0" fontId="3" fillId="0" borderId="1" xfId="0" quotePrefix="1" applyFont="1" applyBorder="1" applyAlignment="1">
      <alignment horizontal="left"/>
    </xf>
    <xf numFmtId="0" fontId="3" fillId="0" borderId="0" xfId="0" applyFont="1" applyAlignment="1">
      <alignment wrapText="1"/>
    </xf>
    <xf numFmtId="14" fontId="12" fillId="0" borderId="1" xfId="0" applyNumberFormat="1" applyFont="1" applyBorder="1"/>
    <xf numFmtId="0" fontId="16" fillId="0" borderId="1" xfId="0" applyFont="1" applyBorder="1" applyAlignment="1">
      <alignment horizontal="center" wrapText="1"/>
    </xf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tabSelected="1" zoomScaleNormal="100" workbookViewId="0">
      <selection activeCell="H1" sqref="H1:H1048576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  <col min="8" max="8" width="13.5703125" customWidth="1"/>
    <col min="9" max="9" width="17.42578125" customWidth="1"/>
  </cols>
  <sheetData>
    <row r="1" spans="1:6" x14ac:dyDescent="0.25">
      <c r="A1" s="81" t="s">
        <v>92</v>
      </c>
      <c r="B1" s="81"/>
      <c r="C1" s="81"/>
      <c r="D1" s="81"/>
      <c r="E1" s="81"/>
      <c r="F1" s="81"/>
    </row>
    <row r="2" spans="1:6" x14ac:dyDescent="0.25">
      <c r="A2" s="81" t="s">
        <v>74</v>
      </c>
      <c r="B2" s="81"/>
      <c r="C2" s="81"/>
      <c r="D2" s="81"/>
      <c r="E2" s="81"/>
      <c r="F2" s="81"/>
    </row>
    <row r="3" spans="1:6" x14ac:dyDescent="0.25">
      <c r="A3" s="81" t="s">
        <v>0</v>
      </c>
      <c r="B3" s="81"/>
      <c r="C3" s="81"/>
      <c r="D3" s="81"/>
      <c r="E3" s="81"/>
      <c r="F3" s="81"/>
    </row>
    <row r="4" spans="1:6" x14ac:dyDescent="0.25">
      <c r="A4" s="81" t="s">
        <v>75</v>
      </c>
      <c r="B4" s="81"/>
      <c r="C4" s="81"/>
      <c r="D4" s="81"/>
      <c r="E4" s="81"/>
      <c r="F4" s="81"/>
    </row>
    <row r="5" spans="1:6" ht="18.75" customHeight="1" x14ac:dyDescent="0.25">
      <c r="A5" s="1"/>
      <c r="B5" s="1"/>
      <c r="C5" s="1"/>
      <c r="D5" s="1"/>
      <c r="E5" s="1"/>
      <c r="F5" s="1"/>
    </row>
    <row r="6" spans="1:6" x14ac:dyDescent="0.25">
      <c r="A6" s="12" t="s">
        <v>76</v>
      </c>
      <c r="B6" s="83" t="s">
        <v>63</v>
      </c>
      <c r="C6" s="83"/>
      <c r="D6" s="83"/>
      <c r="E6" s="83"/>
      <c r="F6" s="83"/>
    </row>
    <row r="7" spans="1:6" x14ac:dyDescent="0.25">
      <c r="A7" s="12" t="s">
        <v>77</v>
      </c>
      <c r="B7" s="6" t="s">
        <v>64</v>
      </c>
      <c r="C7" s="6"/>
      <c r="D7" s="6"/>
      <c r="E7" s="6"/>
      <c r="F7" s="6"/>
    </row>
    <row r="8" spans="1:6" x14ac:dyDescent="0.25">
      <c r="A8" s="12" t="s">
        <v>1</v>
      </c>
      <c r="B8" s="6" t="s">
        <v>65</v>
      </c>
      <c r="C8" s="6"/>
      <c r="D8" s="6"/>
      <c r="E8" s="6"/>
      <c r="F8" s="6"/>
    </row>
    <row r="9" spans="1:6" x14ac:dyDescent="0.25">
      <c r="A9" s="12" t="s">
        <v>2</v>
      </c>
      <c r="B9" s="6" t="s">
        <v>66</v>
      </c>
      <c r="C9" s="6"/>
      <c r="D9" s="6"/>
      <c r="E9" s="6"/>
      <c r="F9" s="6"/>
    </row>
    <row r="10" spans="1:6" x14ac:dyDescent="0.25">
      <c r="A10" s="12" t="s">
        <v>78</v>
      </c>
      <c r="B10" s="6" t="s">
        <v>114</v>
      </c>
      <c r="C10" s="6"/>
      <c r="D10" s="6"/>
      <c r="E10" s="6"/>
      <c r="F10" s="6"/>
    </row>
    <row r="11" spans="1:6" x14ac:dyDescent="0.25">
      <c r="A11" s="12" t="s">
        <v>3</v>
      </c>
      <c r="B11" s="6" t="s">
        <v>115</v>
      </c>
      <c r="C11" s="6"/>
      <c r="D11" s="6"/>
      <c r="E11" s="6"/>
      <c r="F11" s="6"/>
    </row>
    <row r="12" spans="1:6" ht="27.75" customHeight="1" x14ac:dyDescent="0.25">
      <c r="A12" s="12" t="s">
        <v>79</v>
      </c>
      <c r="B12" s="79" t="s">
        <v>67</v>
      </c>
      <c r="C12" s="79"/>
      <c r="D12" s="79"/>
      <c r="E12" s="79"/>
      <c r="F12" s="25"/>
    </row>
    <row r="13" spans="1:6" x14ac:dyDescent="0.25">
      <c r="A13" s="12" t="s">
        <v>4</v>
      </c>
      <c r="B13" s="26">
        <v>2025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18</v>
      </c>
      <c r="C14" s="6"/>
      <c r="D14" s="6"/>
      <c r="E14" s="6"/>
      <c r="F14" s="6"/>
    </row>
    <row r="15" spans="1:6" ht="10.5" customHeight="1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80" t="s">
        <v>9</v>
      </c>
      <c r="E16" s="80"/>
      <c r="F16" s="1"/>
    </row>
    <row r="17" spans="1:11" ht="26.25" customHeight="1" x14ac:dyDescent="0.25">
      <c r="A17" s="2" t="s">
        <v>157</v>
      </c>
      <c r="B17" s="13">
        <v>45504</v>
      </c>
      <c r="C17" s="45" t="s">
        <v>158</v>
      </c>
      <c r="D17" s="77">
        <v>2782363.2</v>
      </c>
      <c r="E17" s="77"/>
      <c r="F17" s="1"/>
      <c r="H17" s="60"/>
      <c r="I17" s="44"/>
      <c r="J17" s="61"/>
      <c r="K17" s="61"/>
    </row>
    <row r="18" spans="1:11" ht="18.75" customHeight="1" x14ac:dyDescent="0.25">
      <c r="A18" s="2" t="s">
        <v>200</v>
      </c>
      <c r="B18" s="13">
        <v>45821</v>
      </c>
      <c r="C18" s="51">
        <v>47329</v>
      </c>
      <c r="D18" s="77">
        <v>151280.48000000001</v>
      </c>
      <c r="E18" s="77"/>
      <c r="F18" s="1"/>
      <c r="H18" s="60"/>
      <c r="I18" s="44"/>
      <c r="J18" s="61"/>
      <c r="K18" s="61"/>
    </row>
    <row r="19" spans="1:11" ht="15" customHeight="1" x14ac:dyDescent="0.25">
      <c r="A19" s="1"/>
      <c r="B19" s="1"/>
      <c r="C19" s="1"/>
      <c r="D19" s="1"/>
      <c r="E19" s="1"/>
      <c r="F19" s="1"/>
    </row>
    <row r="20" spans="1:11" ht="18.75" customHeight="1" x14ac:dyDescent="0.25">
      <c r="A20" s="78" t="s">
        <v>68</v>
      </c>
      <c r="B20" s="78"/>
      <c r="C20" s="78"/>
      <c r="D20" s="78"/>
      <c r="E20" s="78"/>
      <c r="F20" s="1"/>
    </row>
    <row r="21" spans="1:11" ht="42.75" customHeight="1" x14ac:dyDescent="0.25">
      <c r="A21" s="4" t="s">
        <v>10</v>
      </c>
      <c r="B21" s="4" t="s">
        <v>11</v>
      </c>
      <c r="C21" s="4" t="s">
        <v>12</v>
      </c>
      <c r="D21" s="4" t="s">
        <v>13</v>
      </c>
      <c r="E21" s="4" t="s">
        <v>14</v>
      </c>
    </row>
    <row r="22" spans="1:11" ht="31.5" customHeight="1" x14ac:dyDescent="0.25">
      <c r="A22" s="75">
        <v>45947</v>
      </c>
      <c r="B22" s="34">
        <f>117636.02+36297.13</f>
        <v>153933.15</v>
      </c>
      <c r="C22" s="75">
        <v>45947</v>
      </c>
      <c r="D22" s="76" t="s">
        <v>239</v>
      </c>
      <c r="E22" s="34">
        <v>153933.15</v>
      </c>
      <c r="F22" s="35"/>
      <c r="G22" s="35"/>
    </row>
    <row r="23" spans="1:11" ht="31.5" customHeight="1" x14ac:dyDescent="0.25">
      <c r="A23" s="70"/>
      <c r="B23" s="71"/>
      <c r="C23" s="70"/>
      <c r="D23" s="72"/>
      <c r="E23" s="71"/>
      <c r="G23" s="35"/>
    </row>
    <row r="24" spans="1:11" ht="30.75" customHeight="1" x14ac:dyDescent="0.25">
      <c r="A24" s="70"/>
      <c r="B24" s="71"/>
      <c r="C24" s="70"/>
      <c r="D24" s="72"/>
      <c r="E24" s="71"/>
      <c r="G24" s="35"/>
    </row>
    <row r="25" spans="1:11" ht="18" customHeight="1" x14ac:dyDescent="0.25">
      <c r="A25" s="86" t="s">
        <v>71</v>
      </c>
      <c r="B25" s="86"/>
      <c r="C25" s="86"/>
      <c r="D25" s="36"/>
      <c r="E25" s="63">
        <v>38872.449999999997</v>
      </c>
      <c r="G25" s="35"/>
    </row>
    <row r="26" spans="1:11" ht="18" customHeight="1" x14ac:dyDescent="0.25">
      <c r="A26" s="86" t="s">
        <v>15</v>
      </c>
      <c r="B26" s="86"/>
      <c r="C26" s="86"/>
      <c r="D26" s="36"/>
      <c r="E26" s="34">
        <f>E22+E24+E23</f>
        <v>153933.15</v>
      </c>
    </row>
    <row r="27" spans="1:11" ht="18" customHeight="1" x14ac:dyDescent="0.25">
      <c r="A27" s="86" t="s">
        <v>19</v>
      </c>
      <c r="B27" s="86"/>
      <c r="C27" s="86"/>
      <c r="D27" s="36"/>
      <c r="E27" s="34">
        <v>184</v>
      </c>
      <c r="G27" s="35"/>
    </row>
    <row r="28" spans="1:11" ht="18" customHeight="1" x14ac:dyDescent="0.25">
      <c r="A28" s="86" t="s">
        <v>80</v>
      </c>
      <c r="B28" s="86"/>
      <c r="C28" s="86"/>
      <c r="D28" s="36"/>
      <c r="E28" s="34">
        <v>0</v>
      </c>
    </row>
    <row r="29" spans="1:11" ht="18" customHeight="1" x14ac:dyDescent="0.25">
      <c r="A29" s="85" t="s">
        <v>16</v>
      </c>
      <c r="B29" s="85"/>
      <c r="C29" s="85"/>
      <c r="D29" s="5"/>
      <c r="E29" s="21">
        <f>E25+E26+E27+E28</f>
        <v>192989.59999999998</v>
      </c>
    </row>
    <row r="30" spans="1:11" ht="18" customHeight="1" x14ac:dyDescent="0.25">
      <c r="A30" s="87"/>
      <c r="B30" s="88"/>
      <c r="C30" s="89"/>
      <c r="D30" s="7"/>
      <c r="E30" s="20"/>
    </row>
    <row r="31" spans="1:11" ht="18" customHeight="1" x14ac:dyDescent="0.25">
      <c r="A31" s="85" t="s">
        <v>81</v>
      </c>
      <c r="B31" s="85"/>
      <c r="C31" s="85"/>
      <c r="D31" s="5"/>
      <c r="E31" s="14">
        <v>0</v>
      </c>
    </row>
    <row r="32" spans="1:11" ht="18" customHeight="1" x14ac:dyDescent="0.25">
      <c r="A32" s="85" t="s">
        <v>17</v>
      </c>
      <c r="B32" s="85"/>
      <c r="C32" s="85"/>
      <c r="D32" s="5"/>
      <c r="E32" s="22">
        <f>E29+E31</f>
        <v>192989.59999999998</v>
      </c>
      <c r="H32" s="28"/>
    </row>
    <row r="33" spans="1:6" ht="10.5" customHeight="1" x14ac:dyDescent="0.25">
      <c r="A33" s="8" t="s">
        <v>20</v>
      </c>
      <c r="B33" s="6"/>
      <c r="C33" s="6"/>
    </row>
    <row r="34" spans="1:6" x14ac:dyDescent="0.25">
      <c r="A34" s="8" t="s">
        <v>21</v>
      </c>
      <c r="B34" s="6"/>
      <c r="C34" s="6"/>
    </row>
    <row r="35" spans="1:6" x14ac:dyDescent="0.25">
      <c r="A35" s="8" t="s">
        <v>82</v>
      </c>
      <c r="B35" s="6"/>
      <c r="C35" s="6"/>
    </row>
    <row r="36" spans="1:6" ht="39.75" customHeight="1" x14ac:dyDescent="0.25">
      <c r="A36" s="84" t="s">
        <v>165</v>
      </c>
      <c r="B36" s="84"/>
      <c r="C36" s="84"/>
      <c r="D36" s="84"/>
      <c r="E36" s="84"/>
      <c r="F36" s="84"/>
    </row>
    <row r="37" spans="1:6" ht="12" customHeight="1" x14ac:dyDescent="0.25">
      <c r="A37" s="44"/>
      <c r="B37" s="44"/>
      <c r="C37" s="44"/>
      <c r="D37" s="44"/>
      <c r="E37" s="44"/>
      <c r="F37" s="44"/>
    </row>
    <row r="38" spans="1:6" ht="12" customHeight="1" x14ac:dyDescent="0.25">
      <c r="A38" s="44"/>
      <c r="B38" s="44"/>
      <c r="C38" s="44"/>
      <c r="D38" s="44"/>
      <c r="E38" s="44"/>
      <c r="F38" s="44"/>
    </row>
    <row r="39" spans="1:6" ht="12" customHeight="1" x14ac:dyDescent="0.25">
      <c r="A39" s="44"/>
      <c r="B39" s="44"/>
      <c r="C39" s="44"/>
      <c r="D39" s="44"/>
      <c r="E39" s="44"/>
      <c r="F39" s="44"/>
    </row>
    <row r="40" spans="1:6" ht="12" customHeight="1" x14ac:dyDescent="0.25">
      <c r="A40" s="44"/>
      <c r="B40" s="44"/>
      <c r="C40" s="44"/>
      <c r="D40" s="44"/>
      <c r="E40" s="44"/>
      <c r="F40" s="44"/>
    </row>
    <row r="41" spans="1:6" ht="12" customHeight="1" x14ac:dyDescent="0.25">
      <c r="A41" s="44"/>
      <c r="B41" s="44"/>
      <c r="C41" s="44"/>
      <c r="D41" s="44"/>
      <c r="E41" s="44"/>
      <c r="F41" s="44"/>
    </row>
    <row r="42" spans="1:6" x14ac:dyDescent="0.25">
      <c r="A42" s="81" t="s">
        <v>92</v>
      </c>
      <c r="B42" s="81"/>
      <c r="C42" s="81"/>
      <c r="D42" s="81"/>
      <c r="E42" s="81"/>
      <c r="F42" s="81"/>
    </row>
    <row r="43" spans="1:6" x14ac:dyDescent="0.25">
      <c r="A43" s="81" t="s">
        <v>74</v>
      </c>
      <c r="B43" s="81"/>
      <c r="C43" s="81"/>
      <c r="D43" s="81"/>
      <c r="E43" s="81"/>
      <c r="F43" s="81"/>
    </row>
    <row r="44" spans="1:6" x14ac:dyDescent="0.25">
      <c r="A44" s="81" t="s">
        <v>0</v>
      </c>
      <c r="B44" s="81"/>
      <c r="C44" s="81"/>
      <c r="D44" s="81"/>
      <c r="E44" s="81"/>
      <c r="F44" s="81"/>
    </row>
    <row r="45" spans="1:6" x14ac:dyDescent="0.25">
      <c r="A45" s="81" t="s">
        <v>75</v>
      </c>
      <c r="B45" s="81"/>
      <c r="C45" s="81"/>
      <c r="D45" s="81"/>
      <c r="E45" s="81"/>
      <c r="F45" s="81"/>
    </row>
    <row r="46" spans="1:6" ht="5.25" customHeight="1" x14ac:dyDescent="0.25">
      <c r="A46" s="32"/>
      <c r="B46" s="32"/>
      <c r="C46" s="32"/>
      <c r="D46" s="32"/>
      <c r="E46" s="32"/>
      <c r="F46" s="32"/>
    </row>
    <row r="47" spans="1:6" x14ac:dyDescent="0.25">
      <c r="A47" s="90" t="s">
        <v>69</v>
      </c>
      <c r="B47" s="91"/>
      <c r="C47" s="91"/>
      <c r="D47" s="91"/>
      <c r="E47" s="91"/>
      <c r="F47" s="92"/>
    </row>
    <row r="48" spans="1:6" x14ac:dyDescent="0.25">
      <c r="A48" s="93" t="s">
        <v>22</v>
      </c>
      <c r="B48" s="93"/>
      <c r="C48" s="93"/>
      <c r="D48" s="93"/>
      <c r="E48" s="93"/>
      <c r="F48" s="93"/>
    </row>
    <row r="49" spans="1:6" ht="71.25" customHeight="1" x14ac:dyDescent="0.25">
      <c r="A49" s="9" t="s">
        <v>23</v>
      </c>
      <c r="B49" s="9" t="s">
        <v>24</v>
      </c>
      <c r="C49" s="9" t="s">
        <v>25</v>
      </c>
      <c r="D49" s="9" t="s">
        <v>26</v>
      </c>
      <c r="E49" s="9" t="s">
        <v>85</v>
      </c>
      <c r="F49" s="9" t="s">
        <v>27</v>
      </c>
    </row>
    <row r="50" spans="1:6" ht="25.35" customHeight="1" x14ac:dyDescent="0.25">
      <c r="A50" s="2" t="s">
        <v>28</v>
      </c>
      <c r="B50" s="30">
        <v>7356.28</v>
      </c>
      <c r="C50" s="30">
        <v>0</v>
      </c>
      <c r="D50" s="30">
        <v>7356.28</v>
      </c>
      <c r="E50" s="14">
        <f>C50+D50</f>
        <v>7356.28</v>
      </c>
      <c r="F50" s="30">
        <v>0</v>
      </c>
    </row>
    <row r="51" spans="1:6" ht="21.75" customHeight="1" x14ac:dyDescent="0.25">
      <c r="A51" s="2" t="s">
        <v>29</v>
      </c>
      <c r="B51" s="30">
        <v>0</v>
      </c>
      <c r="C51" s="30">
        <v>0</v>
      </c>
      <c r="D51" s="30">
        <v>0</v>
      </c>
      <c r="E51" s="14">
        <f t="shared" ref="E51:E65" si="0">C51+D51</f>
        <v>0</v>
      </c>
      <c r="F51" s="30">
        <v>0</v>
      </c>
    </row>
    <row r="52" spans="1:6" ht="25.35" customHeight="1" x14ac:dyDescent="0.25">
      <c r="A52" s="2" t="s">
        <v>30</v>
      </c>
      <c r="B52" s="30">
        <v>26.28</v>
      </c>
      <c r="C52" s="30">
        <v>0</v>
      </c>
      <c r="D52" s="30">
        <v>26.28</v>
      </c>
      <c r="E52" s="14">
        <f t="shared" si="0"/>
        <v>26.28</v>
      </c>
      <c r="F52" s="30">
        <v>0</v>
      </c>
    </row>
    <row r="53" spans="1:6" ht="25.35" customHeight="1" x14ac:dyDescent="0.25">
      <c r="A53" s="2" t="s">
        <v>83</v>
      </c>
      <c r="B53" s="30">
        <v>197.4</v>
      </c>
      <c r="C53" s="30">
        <v>0</v>
      </c>
      <c r="D53" s="30">
        <v>197.4</v>
      </c>
      <c r="E53" s="14">
        <f t="shared" si="0"/>
        <v>197.4</v>
      </c>
      <c r="F53" s="30">
        <v>0</v>
      </c>
    </row>
    <row r="54" spans="1:6" ht="25.35" customHeight="1" x14ac:dyDescent="0.25">
      <c r="A54" s="2" t="s">
        <v>31</v>
      </c>
      <c r="B54" s="30">
        <v>182.5</v>
      </c>
      <c r="C54" s="30">
        <v>0</v>
      </c>
      <c r="D54" s="30">
        <v>182.5</v>
      </c>
      <c r="E54" s="14">
        <f t="shared" si="0"/>
        <v>182.5</v>
      </c>
      <c r="F54" s="30">
        <v>0</v>
      </c>
    </row>
    <row r="55" spans="1:6" ht="25.35" customHeight="1" x14ac:dyDescent="0.25">
      <c r="A55" s="4" t="s">
        <v>32</v>
      </c>
      <c r="B55" s="30">
        <v>0</v>
      </c>
      <c r="C55" s="30">
        <v>0</v>
      </c>
      <c r="D55" s="30">
        <v>0</v>
      </c>
      <c r="E55" s="14">
        <f t="shared" si="0"/>
        <v>0</v>
      </c>
      <c r="F55" s="30">
        <v>0</v>
      </c>
    </row>
    <row r="56" spans="1:6" ht="25.35" customHeight="1" x14ac:dyDescent="0.25">
      <c r="A56" s="2" t="s">
        <v>48</v>
      </c>
      <c r="B56" s="30">
        <v>42265.03</v>
      </c>
      <c r="C56" s="30">
        <v>0</v>
      </c>
      <c r="D56" s="30">
        <v>42265.03</v>
      </c>
      <c r="E56" s="14">
        <f t="shared" si="0"/>
        <v>42265.03</v>
      </c>
      <c r="F56" s="30">
        <v>0</v>
      </c>
    </row>
    <row r="57" spans="1:6" ht="25.35" customHeight="1" x14ac:dyDescent="0.25">
      <c r="A57" s="4" t="s">
        <v>33</v>
      </c>
      <c r="B57" s="30">
        <v>29347.61</v>
      </c>
      <c r="C57" s="30">
        <v>0</v>
      </c>
      <c r="D57" s="30">
        <v>29347.61</v>
      </c>
      <c r="E57" s="14">
        <f t="shared" si="0"/>
        <v>29347.61</v>
      </c>
      <c r="F57" s="30">
        <v>0</v>
      </c>
    </row>
    <row r="58" spans="1:6" ht="25.35" customHeight="1" x14ac:dyDescent="0.25">
      <c r="A58" s="2" t="s">
        <v>34</v>
      </c>
      <c r="B58" s="30">
        <v>0</v>
      </c>
      <c r="C58" s="30">
        <v>0</v>
      </c>
      <c r="D58" s="30">
        <v>0</v>
      </c>
      <c r="E58" s="14">
        <f t="shared" si="0"/>
        <v>0</v>
      </c>
      <c r="F58" s="30">
        <v>0</v>
      </c>
    </row>
    <row r="59" spans="1:6" ht="25.35" customHeight="1" x14ac:dyDescent="0.25">
      <c r="A59" s="2" t="s">
        <v>42</v>
      </c>
      <c r="B59" s="30">
        <v>68010.98</v>
      </c>
      <c r="C59" s="30">
        <v>0</v>
      </c>
      <c r="D59" s="30">
        <v>68010.98</v>
      </c>
      <c r="E59" s="14">
        <f t="shared" si="0"/>
        <v>68010.98</v>
      </c>
      <c r="F59" s="30">
        <v>0</v>
      </c>
    </row>
    <row r="60" spans="1:6" ht="25.35" customHeight="1" x14ac:dyDescent="0.25">
      <c r="A60" s="2" t="s">
        <v>41</v>
      </c>
      <c r="B60" s="30">
        <v>1802.75</v>
      </c>
      <c r="C60" s="30">
        <v>0</v>
      </c>
      <c r="D60" s="30">
        <v>1802.75</v>
      </c>
      <c r="E60" s="14">
        <f t="shared" si="0"/>
        <v>1802.75</v>
      </c>
      <c r="F60" s="30">
        <v>0</v>
      </c>
    </row>
    <row r="61" spans="1:6" ht="25.35" customHeight="1" x14ac:dyDescent="0.25">
      <c r="A61" s="2" t="s">
        <v>40</v>
      </c>
      <c r="B61" s="30">
        <v>0</v>
      </c>
      <c r="C61" s="30">
        <v>0</v>
      </c>
      <c r="D61" s="30">
        <v>0</v>
      </c>
      <c r="E61" s="14">
        <f t="shared" si="0"/>
        <v>0</v>
      </c>
      <c r="F61" s="30">
        <v>0</v>
      </c>
    </row>
    <row r="62" spans="1:6" ht="25.35" customHeight="1" x14ac:dyDescent="0.25">
      <c r="A62" s="4" t="s">
        <v>35</v>
      </c>
      <c r="B62" s="30">
        <v>0</v>
      </c>
      <c r="C62" s="30">
        <v>0</v>
      </c>
      <c r="D62" s="30">
        <v>0</v>
      </c>
      <c r="E62" s="14">
        <f t="shared" si="0"/>
        <v>0</v>
      </c>
      <c r="F62" s="30">
        <v>0</v>
      </c>
    </row>
    <row r="63" spans="1:6" ht="25.35" customHeight="1" x14ac:dyDescent="0.25">
      <c r="A63" s="2" t="s">
        <v>36</v>
      </c>
      <c r="B63" s="30">
        <v>0</v>
      </c>
      <c r="C63" s="30">
        <v>0</v>
      </c>
      <c r="D63" s="30">
        <v>0</v>
      </c>
      <c r="E63" s="14">
        <f t="shared" si="0"/>
        <v>0</v>
      </c>
      <c r="F63" s="30">
        <v>0</v>
      </c>
    </row>
    <row r="64" spans="1:6" ht="25.35" customHeight="1" x14ac:dyDescent="0.25">
      <c r="A64" s="4" t="s">
        <v>37</v>
      </c>
      <c r="B64" s="30">
        <v>183.08</v>
      </c>
      <c r="C64" s="30">
        <v>0</v>
      </c>
      <c r="D64" s="30">
        <v>183.08</v>
      </c>
      <c r="E64" s="14">
        <f t="shared" si="0"/>
        <v>183.08</v>
      </c>
      <c r="F64" s="30">
        <v>0</v>
      </c>
    </row>
    <row r="65" spans="1:9" ht="25.35" customHeight="1" x14ac:dyDescent="0.25">
      <c r="A65" s="2" t="s">
        <v>38</v>
      </c>
      <c r="B65" s="30">
        <v>13988.16</v>
      </c>
      <c r="C65" s="30">
        <v>0</v>
      </c>
      <c r="D65" s="30">
        <v>13988.16</v>
      </c>
      <c r="E65" s="14">
        <f t="shared" si="0"/>
        <v>13988.16</v>
      </c>
      <c r="F65" s="30">
        <v>0</v>
      </c>
    </row>
    <row r="66" spans="1:9" ht="25.35" customHeight="1" x14ac:dyDescent="0.25">
      <c r="A66" s="23" t="s">
        <v>39</v>
      </c>
      <c r="B66" s="22">
        <f t="shared" ref="B66:F66" si="1">SUM(B50:B65)</f>
        <v>163360.07</v>
      </c>
      <c r="C66" s="22">
        <f t="shared" si="1"/>
        <v>0</v>
      </c>
      <c r="D66" s="49">
        <f>SUM(D50:D65)</f>
        <v>163360.07</v>
      </c>
      <c r="E66" s="49">
        <f>SUM(E50:E65)</f>
        <v>163360.07</v>
      </c>
      <c r="F66" s="24">
        <f t="shared" si="1"/>
        <v>0</v>
      </c>
      <c r="H66" s="54"/>
      <c r="I66" s="54"/>
    </row>
    <row r="67" spans="1:9" x14ac:dyDescent="0.25">
      <c r="A67" s="10" t="s">
        <v>72</v>
      </c>
      <c r="H67" s="28"/>
    </row>
    <row r="68" spans="1:9" x14ac:dyDescent="0.25">
      <c r="A68" s="11" t="s">
        <v>43</v>
      </c>
      <c r="B68" s="11"/>
      <c r="C68" s="11"/>
      <c r="D68" s="11"/>
      <c r="E68" s="11"/>
      <c r="F68" s="11"/>
    </row>
    <row r="69" spans="1:9" x14ac:dyDescent="0.25">
      <c r="A69" s="11" t="s">
        <v>44</v>
      </c>
      <c r="B69" s="11"/>
      <c r="C69" s="11"/>
      <c r="D69" s="11"/>
      <c r="E69" s="11"/>
      <c r="F69" s="11"/>
    </row>
    <row r="70" spans="1:9" x14ac:dyDescent="0.25">
      <c r="A70" s="11" t="s">
        <v>45</v>
      </c>
      <c r="B70" s="11"/>
      <c r="C70" s="11"/>
      <c r="D70" s="11"/>
      <c r="E70" s="11"/>
      <c r="F70" s="11"/>
    </row>
    <row r="71" spans="1:9" ht="24" customHeight="1" x14ac:dyDescent="0.25">
      <c r="A71" s="82" t="s">
        <v>46</v>
      </c>
      <c r="B71" s="82"/>
      <c r="C71" s="82"/>
      <c r="D71" s="82"/>
      <c r="E71" s="82"/>
      <c r="F71" s="82"/>
    </row>
    <row r="72" spans="1:9" s="18" customFormat="1" ht="56.25" customHeight="1" x14ac:dyDescent="0.25">
      <c r="A72" s="82" t="s">
        <v>84</v>
      </c>
      <c r="B72" s="82"/>
      <c r="C72" s="82"/>
      <c r="D72" s="82"/>
      <c r="E72" s="82"/>
      <c r="F72" s="82"/>
    </row>
    <row r="73" spans="1:9" x14ac:dyDescent="0.25">
      <c r="A73" s="11" t="s">
        <v>47</v>
      </c>
      <c r="B73" s="11"/>
      <c r="C73" s="11"/>
      <c r="D73" s="11"/>
      <c r="E73" s="11"/>
      <c r="F73" s="11"/>
    </row>
    <row r="78" spans="1:9" x14ac:dyDescent="0.25">
      <c r="A78" s="81" t="s">
        <v>92</v>
      </c>
      <c r="B78" s="81"/>
      <c r="C78" s="81"/>
      <c r="D78" s="81"/>
      <c r="E78" s="81"/>
      <c r="F78" s="81"/>
    </row>
    <row r="79" spans="1:9" x14ac:dyDescent="0.25">
      <c r="A79" s="81" t="s">
        <v>74</v>
      </c>
      <c r="B79" s="81"/>
      <c r="C79" s="81"/>
      <c r="D79" s="81"/>
      <c r="E79" s="81"/>
      <c r="F79" s="81"/>
    </row>
    <row r="80" spans="1:9" x14ac:dyDescent="0.25">
      <c r="A80" s="81" t="s">
        <v>0</v>
      </c>
      <c r="B80" s="81"/>
      <c r="C80" s="81"/>
      <c r="D80" s="81"/>
      <c r="E80" s="81"/>
      <c r="F80" s="81"/>
    </row>
    <row r="81" spans="1:9" x14ac:dyDescent="0.25">
      <c r="A81" s="81" t="s">
        <v>75</v>
      </c>
      <c r="B81" s="81"/>
      <c r="C81" s="81"/>
      <c r="D81" s="81"/>
      <c r="E81" s="81"/>
      <c r="F81" s="81"/>
    </row>
    <row r="83" spans="1:9" ht="20.100000000000001" customHeight="1" x14ac:dyDescent="0.25">
      <c r="A83" s="94" t="s">
        <v>49</v>
      </c>
      <c r="B83" s="95"/>
      <c r="C83" s="95"/>
      <c r="D83" s="95"/>
      <c r="E83" s="96"/>
      <c r="F83" s="31"/>
    </row>
    <row r="84" spans="1:9" ht="20.100000000000001" customHeight="1" x14ac:dyDescent="0.25">
      <c r="A84" s="97" t="s">
        <v>50</v>
      </c>
      <c r="B84" s="98"/>
      <c r="C84" s="98"/>
      <c r="D84" s="98"/>
      <c r="E84" s="99"/>
      <c r="F84" s="19">
        <f>E32</f>
        <v>192989.59999999998</v>
      </c>
    </row>
    <row r="85" spans="1:9" ht="20.100000000000001" customHeight="1" x14ac:dyDescent="0.25">
      <c r="A85" s="97" t="s">
        <v>51</v>
      </c>
      <c r="B85" s="98"/>
      <c r="C85" s="98"/>
      <c r="D85" s="98"/>
      <c r="E85" s="99"/>
      <c r="F85" s="19">
        <f>C66+D66</f>
        <v>163360.07</v>
      </c>
    </row>
    <row r="86" spans="1:9" ht="20.100000000000001" customHeight="1" x14ac:dyDescent="0.25">
      <c r="A86" s="97" t="s">
        <v>52</v>
      </c>
      <c r="B86" s="98"/>
      <c r="C86" s="98"/>
      <c r="D86" s="98"/>
      <c r="E86" s="99"/>
      <c r="F86" s="19">
        <f>E29-(F85-E31)</f>
        <v>29629.52999999997</v>
      </c>
    </row>
    <row r="87" spans="1:9" ht="20.100000000000001" customHeight="1" x14ac:dyDescent="0.25">
      <c r="A87" s="97" t="s">
        <v>53</v>
      </c>
      <c r="B87" s="98"/>
      <c r="C87" s="98"/>
      <c r="D87" s="98"/>
      <c r="E87" s="99"/>
      <c r="F87" s="19">
        <v>0</v>
      </c>
      <c r="H87" s="28"/>
      <c r="I87" s="54"/>
    </row>
    <row r="88" spans="1:9" ht="20.100000000000001" customHeight="1" x14ac:dyDescent="0.25">
      <c r="A88" s="97" t="s">
        <v>70</v>
      </c>
      <c r="B88" s="98"/>
      <c r="C88" s="98"/>
      <c r="D88" s="98"/>
      <c r="E88" s="99"/>
      <c r="F88" s="49">
        <f>F86-F87</f>
        <v>29629.52999999997</v>
      </c>
      <c r="H88" s="28"/>
    </row>
    <row r="89" spans="1:9" ht="20.100000000000001" customHeight="1" x14ac:dyDescent="0.25">
      <c r="A89" s="6"/>
      <c r="B89" s="6"/>
      <c r="C89" s="6"/>
      <c r="D89" s="6"/>
      <c r="E89" s="6"/>
      <c r="F89" s="6"/>
      <c r="H89" s="28"/>
    </row>
    <row r="90" spans="1:9" x14ac:dyDescent="0.25">
      <c r="A90" s="84" t="s">
        <v>55</v>
      </c>
      <c r="B90" s="84"/>
      <c r="C90" s="84"/>
      <c r="D90" s="84"/>
      <c r="E90" s="84"/>
      <c r="F90" s="84"/>
      <c r="H90" s="28"/>
    </row>
    <row r="91" spans="1:9" x14ac:dyDescent="0.25">
      <c r="A91" s="84"/>
      <c r="B91" s="84"/>
      <c r="C91" s="84"/>
      <c r="D91" s="84"/>
      <c r="E91" s="84"/>
      <c r="F91" s="84"/>
    </row>
    <row r="92" spans="1:9" x14ac:dyDescent="0.25">
      <c r="A92" s="84"/>
      <c r="B92" s="84"/>
      <c r="C92" s="84"/>
      <c r="D92" s="84"/>
      <c r="E92" s="84"/>
      <c r="F92" s="84"/>
    </row>
    <row r="93" spans="1:9" x14ac:dyDescent="0.25">
      <c r="A93" s="6"/>
      <c r="B93" s="6"/>
      <c r="C93" s="6"/>
      <c r="D93" s="6"/>
      <c r="E93" s="6"/>
      <c r="F93" s="6"/>
    </row>
    <row r="94" spans="1:9" x14ac:dyDescent="0.25">
      <c r="A94" s="6" t="s">
        <v>240</v>
      </c>
      <c r="B94" s="6"/>
      <c r="C94" s="6"/>
      <c r="D94" s="6"/>
      <c r="E94" s="6"/>
      <c r="F94" s="6"/>
      <c r="H94" s="28"/>
    </row>
    <row r="95" spans="1:9" x14ac:dyDescent="0.25">
      <c r="A95" s="6"/>
      <c r="B95" s="6"/>
      <c r="C95" s="6"/>
      <c r="D95" s="6"/>
      <c r="E95" s="6"/>
      <c r="F95" s="6"/>
    </row>
    <row r="96" spans="1:9" x14ac:dyDescent="0.25">
      <c r="A96" s="6"/>
      <c r="B96" s="6"/>
      <c r="C96" s="6"/>
      <c r="D96" s="6"/>
      <c r="E96" s="6"/>
      <c r="F96" s="56"/>
      <c r="H96" s="28"/>
    </row>
    <row r="97" spans="1:8" x14ac:dyDescent="0.25">
      <c r="A97" s="6"/>
      <c r="B97" s="6"/>
      <c r="C97" s="6"/>
      <c r="D97" s="6"/>
      <c r="E97" s="6"/>
      <c r="F97" s="6"/>
    </row>
    <row r="98" spans="1:8" x14ac:dyDescent="0.25">
      <c r="A98" s="6"/>
      <c r="B98" s="6"/>
      <c r="C98" s="6"/>
      <c r="D98" s="6"/>
      <c r="E98" s="6"/>
      <c r="F98" s="6"/>
      <c r="H98" s="28"/>
    </row>
    <row r="99" spans="1:8" x14ac:dyDescent="0.25">
      <c r="A99" s="27" t="s">
        <v>114</v>
      </c>
      <c r="B99" s="6"/>
      <c r="C99" s="27" t="s">
        <v>116</v>
      </c>
      <c r="D99" s="6"/>
      <c r="E99" s="6"/>
      <c r="F99" s="6"/>
      <c r="H99" s="28"/>
    </row>
    <row r="100" spans="1:8" x14ac:dyDescent="0.25">
      <c r="A100" s="27" t="s">
        <v>54</v>
      </c>
      <c r="B100" s="6"/>
      <c r="C100" s="27" t="s">
        <v>117</v>
      </c>
      <c r="D100" s="6"/>
      <c r="E100" s="6"/>
      <c r="F100" s="6"/>
      <c r="H100" s="28"/>
    </row>
    <row r="104" spans="1:8" x14ac:dyDescent="0.25">
      <c r="H104" s="28"/>
    </row>
  </sheetData>
  <mergeCells count="38">
    <mergeCell ref="A78:F78"/>
    <mergeCell ref="A79:F79"/>
    <mergeCell ref="A80:F80"/>
    <mergeCell ref="A90:F92"/>
    <mergeCell ref="A83:E83"/>
    <mergeCell ref="A84:E84"/>
    <mergeCell ref="A85:E85"/>
    <mergeCell ref="A86:E86"/>
    <mergeCell ref="A87:E87"/>
    <mergeCell ref="A88:E88"/>
    <mergeCell ref="A42:F42"/>
    <mergeCell ref="A43:F43"/>
    <mergeCell ref="A44:F44"/>
    <mergeCell ref="A47:F47"/>
    <mergeCell ref="A48:F48"/>
    <mergeCell ref="A45:F45"/>
    <mergeCell ref="A72:F72"/>
    <mergeCell ref="A81:F81"/>
    <mergeCell ref="A1:F1"/>
    <mergeCell ref="A3:F3"/>
    <mergeCell ref="A4:F4"/>
    <mergeCell ref="B6:F6"/>
    <mergeCell ref="A36:F36"/>
    <mergeCell ref="A32:C32"/>
    <mergeCell ref="A31:C31"/>
    <mergeCell ref="A29:C29"/>
    <mergeCell ref="A28:C28"/>
    <mergeCell ref="A27:C27"/>
    <mergeCell ref="A26:C26"/>
    <mergeCell ref="A25:C25"/>
    <mergeCell ref="A30:C30"/>
    <mergeCell ref="A71:F71"/>
    <mergeCell ref="D17:E17"/>
    <mergeCell ref="A20:E20"/>
    <mergeCell ref="B12:E12"/>
    <mergeCell ref="D16:E16"/>
    <mergeCell ref="A2:F2"/>
    <mergeCell ref="D18:E18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5"/>
  <sheetViews>
    <sheetView zoomScaleNormal="100" workbookViewId="0">
      <selection sqref="A1:H78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5.85546875" style="18" customWidth="1"/>
    <col min="6" max="6" width="15.28515625" style="18" customWidth="1"/>
    <col min="7" max="7" width="12.7109375" style="35" customWidth="1"/>
    <col min="8" max="8" width="7.28515625" style="6" customWidth="1"/>
    <col min="9" max="9" width="16.7109375" customWidth="1"/>
    <col min="10" max="10" width="24" customWidth="1"/>
    <col min="11" max="11" width="14.42578125" customWidth="1"/>
    <col min="12" max="12" width="14.7109375" customWidth="1"/>
    <col min="14" max="14" width="10.5703125" bestFit="1" customWidth="1"/>
  </cols>
  <sheetData>
    <row r="1" spans="1:8" ht="35.25" customHeight="1" x14ac:dyDescent="0.25">
      <c r="A1" s="58" t="s">
        <v>56</v>
      </c>
      <c r="B1" s="43" t="s">
        <v>57</v>
      </c>
      <c r="C1" s="16" t="s">
        <v>58</v>
      </c>
      <c r="D1" s="16" t="s">
        <v>89</v>
      </c>
      <c r="E1" s="16" t="s">
        <v>59</v>
      </c>
      <c r="F1" s="16"/>
      <c r="G1" s="37" t="s">
        <v>60</v>
      </c>
      <c r="H1" s="64" t="s">
        <v>61</v>
      </c>
    </row>
    <row r="2" spans="1:8" ht="26.25" customHeight="1" x14ac:dyDescent="0.25">
      <c r="A2" s="67">
        <v>45959</v>
      </c>
      <c r="B2" s="33">
        <v>255632</v>
      </c>
      <c r="C2" s="17" t="s">
        <v>88</v>
      </c>
      <c r="D2" s="17" t="s">
        <v>91</v>
      </c>
      <c r="E2" s="17" t="s">
        <v>73</v>
      </c>
      <c r="F2" s="17" t="s">
        <v>62</v>
      </c>
      <c r="G2" s="34">
        <v>2003.4</v>
      </c>
      <c r="H2" s="64">
        <v>231732</v>
      </c>
    </row>
    <row r="3" spans="1:8" ht="26.25" customHeight="1" x14ac:dyDescent="0.25">
      <c r="A3" s="13">
        <v>45959</v>
      </c>
      <c r="B3" s="33" t="s">
        <v>98</v>
      </c>
      <c r="C3" s="17" t="s">
        <v>118</v>
      </c>
      <c r="D3" s="17" t="s">
        <v>119</v>
      </c>
      <c r="E3" s="17" t="s">
        <v>86</v>
      </c>
      <c r="F3" s="17" t="s">
        <v>62</v>
      </c>
      <c r="G3" s="34">
        <v>3745.64</v>
      </c>
      <c r="H3" s="64">
        <v>2760</v>
      </c>
    </row>
    <row r="4" spans="1:8" ht="26.25" customHeight="1" x14ac:dyDescent="0.25">
      <c r="A4" s="13">
        <v>45959</v>
      </c>
      <c r="B4" s="33" t="s">
        <v>98</v>
      </c>
      <c r="C4" s="17" t="s">
        <v>87</v>
      </c>
      <c r="D4" s="17" t="s">
        <v>90</v>
      </c>
      <c r="E4" s="17" t="s">
        <v>73</v>
      </c>
      <c r="F4" s="17" t="s">
        <v>62</v>
      </c>
      <c r="G4" s="34">
        <v>1607.24</v>
      </c>
      <c r="H4" s="64">
        <v>2759</v>
      </c>
    </row>
    <row r="5" spans="1:8" ht="26.25" customHeight="1" x14ac:dyDescent="0.25">
      <c r="A5" s="13">
        <v>45931</v>
      </c>
      <c r="B5" s="33">
        <v>60865</v>
      </c>
      <c r="C5" s="52" t="s">
        <v>201</v>
      </c>
      <c r="D5" s="17" t="s">
        <v>202</v>
      </c>
      <c r="E5" s="17" t="s">
        <v>195</v>
      </c>
      <c r="F5" s="17" t="s">
        <v>195</v>
      </c>
      <c r="G5" s="34">
        <v>182.5</v>
      </c>
      <c r="H5" s="64">
        <v>391615</v>
      </c>
    </row>
    <row r="6" spans="1:8" ht="26.25" customHeight="1" x14ac:dyDescent="0.25">
      <c r="A6" s="13">
        <v>45930</v>
      </c>
      <c r="B6" s="73">
        <v>13637</v>
      </c>
      <c r="C6" s="52" t="s">
        <v>203</v>
      </c>
      <c r="D6" s="17" t="s">
        <v>193</v>
      </c>
      <c r="E6" s="17" t="s">
        <v>194</v>
      </c>
      <c r="F6" s="17" t="s">
        <v>194</v>
      </c>
      <c r="G6" s="34">
        <v>26.28</v>
      </c>
      <c r="H6" s="64">
        <v>391950</v>
      </c>
    </row>
    <row r="7" spans="1:8" ht="26.25" customHeight="1" x14ac:dyDescent="0.25">
      <c r="A7" s="13">
        <v>45923</v>
      </c>
      <c r="B7" s="59">
        <v>534604</v>
      </c>
      <c r="C7" s="52" t="s">
        <v>224</v>
      </c>
      <c r="D7" s="17" t="s">
        <v>225</v>
      </c>
      <c r="E7" s="17" t="s">
        <v>226</v>
      </c>
      <c r="F7" s="17" t="s">
        <v>196</v>
      </c>
      <c r="G7" s="34">
        <v>197.4</v>
      </c>
      <c r="H7" s="62">
        <v>391288</v>
      </c>
    </row>
    <row r="8" spans="1:8" ht="26.25" customHeight="1" x14ac:dyDescent="0.25">
      <c r="A8" s="13">
        <v>45938</v>
      </c>
      <c r="B8" s="59">
        <v>686</v>
      </c>
      <c r="C8" s="52" t="s">
        <v>187</v>
      </c>
      <c r="D8" s="17" t="s">
        <v>188</v>
      </c>
      <c r="E8" s="17" t="s">
        <v>189</v>
      </c>
      <c r="F8" s="17" t="s">
        <v>189</v>
      </c>
      <c r="G8" s="34">
        <v>11262</v>
      </c>
      <c r="H8" s="62">
        <v>8603377</v>
      </c>
    </row>
    <row r="9" spans="1:8" ht="26.25" customHeight="1" x14ac:dyDescent="0.25">
      <c r="A9" s="13">
        <v>45930</v>
      </c>
      <c r="B9" s="33" t="s">
        <v>96</v>
      </c>
      <c r="C9" s="52" t="s">
        <v>97</v>
      </c>
      <c r="D9" s="17" t="s">
        <v>65</v>
      </c>
      <c r="E9" s="17" t="s">
        <v>189</v>
      </c>
      <c r="F9" s="17" t="s">
        <v>189</v>
      </c>
      <c r="G9" s="34">
        <v>180</v>
      </c>
      <c r="H9" s="62">
        <v>391228</v>
      </c>
    </row>
    <row r="10" spans="1:8" ht="26.25" customHeight="1" x14ac:dyDescent="0.25">
      <c r="A10" s="13">
        <v>45930</v>
      </c>
      <c r="B10" s="33" t="s">
        <v>96</v>
      </c>
      <c r="C10" s="52" t="s">
        <v>97</v>
      </c>
      <c r="D10" s="17" t="s">
        <v>65</v>
      </c>
      <c r="E10" s="17" t="s">
        <v>189</v>
      </c>
      <c r="F10" s="17" t="s">
        <v>189</v>
      </c>
      <c r="G10" s="34">
        <v>558</v>
      </c>
      <c r="H10" s="62">
        <v>391230</v>
      </c>
    </row>
    <row r="11" spans="1:8" ht="26.25" customHeight="1" x14ac:dyDescent="0.25">
      <c r="A11" s="13">
        <v>45938</v>
      </c>
      <c r="B11" s="59">
        <v>685</v>
      </c>
      <c r="C11" s="52" t="s">
        <v>187</v>
      </c>
      <c r="D11" s="17" t="s">
        <v>188</v>
      </c>
      <c r="E11" s="17" t="s">
        <v>189</v>
      </c>
      <c r="F11" s="17" t="s">
        <v>189</v>
      </c>
      <c r="G11" s="34">
        <v>3766.41</v>
      </c>
      <c r="H11" s="62">
        <v>8603377</v>
      </c>
    </row>
    <row r="12" spans="1:8" ht="26.25" customHeight="1" x14ac:dyDescent="0.25">
      <c r="A12" s="13">
        <v>45930</v>
      </c>
      <c r="B12" s="33" t="s">
        <v>96</v>
      </c>
      <c r="C12" s="52" t="s">
        <v>97</v>
      </c>
      <c r="D12" s="17" t="s">
        <v>65</v>
      </c>
      <c r="E12" s="17" t="s">
        <v>189</v>
      </c>
      <c r="F12" s="17" t="s">
        <v>189</v>
      </c>
      <c r="G12" s="34">
        <v>46.82</v>
      </c>
      <c r="H12" s="62">
        <v>391228</v>
      </c>
    </row>
    <row r="13" spans="1:8" ht="26.25" customHeight="1" x14ac:dyDescent="0.25">
      <c r="A13" s="13">
        <v>45930</v>
      </c>
      <c r="B13" s="33" t="s">
        <v>96</v>
      </c>
      <c r="C13" s="52" t="s">
        <v>97</v>
      </c>
      <c r="D13" s="17" t="s">
        <v>65</v>
      </c>
      <c r="E13" s="17" t="s">
        <v>189</v>
      </c>
      <c r="F13" s="17" t="s">
        <v>189</v>
      </c>
      <c r="G13" s="34">
        <v>145.13999999999999</v>
      </c>
      <c r="H13" s="62">
        <v>391230</v>
      </c>
    </row>
    <row r="14" spans="1:8" ht="26.25" customHeight="1" x14ac:dyDescent="0.25">
      <c r="A14" s="13">
        <v>45938</v>
      </c>
      <c r="B14" s="59">
        <v>684</v>
      </c>
      <c r="C14" s="52" t="s">
        <v>187</v>
      </c>
      <c r="D14" s="17" t="s">
        <v>188</v>
      </c>
      <c r="E14" s="17" t="s">
        <v>189</v>
      </c>
      <c r="F14" s="17" t="s">
        <v>189</v>
      </c>
      <c r="G14" s="34">
        <v>22461.55</v>
      </c>
      <c r="H14" s="62">
        <v>8603377</v>
      </c>
    </row>
    <row r="15" spans="1:8" ht="26.25" customHeight="1" x14ac:dyDescent="0.25">
      <c r="A15" s="13">
        <v>45930</v>
      </c>
      <c r="B15" s="33" t="s">
        <v>96</v>
      </c>
      <c r="C15" s="52" t="s">
        <v>97</v>
      </c>
      <c r="D15" s="17" t="s">
        <v>65</v>
      </c>
      <c r="E15" s="17" t="s">
        <v>189</v>
      </c>
      <c r="F15" s="17" t="s">
        <v>189</v>
      </c>
      <c r="G15" s="34">
        <v>342.68</v>
      </c>
      <c r="H15" s="62">
        <v>391228</v>
      </c>
    </row>
    <row r="16" spans="1:8" ht="26.25" customHeight="1" x14ac:dyDescent="0.25">
      <c r="A16" s="13">
        <v>45930</v>
      </c>
      <c r="B16" s="33" t="s">
        <v>96</v>
      </c>
      <c r="C16" s="52" t="s">
        <v>97</v>
      </c>
      <c r="D16" s="17" t="s">
        <v>65</v>
      </c>
      <c r="E16" s="17" t="s">
        <v>189</v>
      </c>
      <c r="F16" s="17" t="s">
        <v>189</v>
      </c>
      <c r="G16" s="34">
        <v>1062.33</v>
      </c>
      <c r="H16" s="62">
        <v>391230</v>
      </c>
    </row>
    <row r="17" spans="1:9" ht="26.25" customHeight="1" x14ac:dyDescent="0.25">
      <c r="A17" s="13">
        <v>45950</v>
      </c>
      <c r="B17" s="33">
        <v>767</v>
      </c>
      <c r="C17" s="52" t="s">
        <v>204</v>
      </c>
      <c r="D17" s="17" t="s">
        <v>205</v>
      </c>
      <c r="E17" s="17" t="s">
        <v>189</v>
      </c>
      <c r="F17" s="17" t="s">
        <v>189</v>
      </c>
      <c r="G17" s="34">
        <v>2440.1</v>
      </c>
      <c r="H17" s="62">
        <v>39120</v>
      </c>
    </row>
    <row r="18" spans="1:9" ht="24" customHeight="1" x14ac:dyDescent="0.25">
      <c r="A18" s="13">
        <v>45943</v>
      </c>
      <c r="B18" s="33">
        <v>63</v>
      </c>
      <c r="C18" s="52" t="s">
        <v>171</v>
      </c>
      <c r="D18" s="17" t="s">
        <v>172</v>
      </c>
      <c r="E18" s="17" t="s">
        <v>170</v>
      </c>
      <c r="F18" s="17" t="s">
        <v>33</v>
      </c>
      <c r="G18" s="34">
        <v>2000</v>
      </c>
      <c r="H18" s="62">
        <v>8603390</v>
      </c>
      <c r="I18" s="54"/>
    </row>
    <row r="19" spans="1:9" ht="24" customHeight="1" x14ac:dyDescent="0.25">
      <c r="A19" s="51">
        <v>45945</v>
      </c>
      <c r="B19" s="33">
        <v>22769</v>
      </c>
      <c r="C19" s="52" t="s">
        <v>109</v>
      </c>
      <c r="D19" s="17" t="s">
        <v>111</v>
      </c>
      <c r="E19" s="53" t="s">
        <v>159</v>
      </c>
      <c r="F19" s="17" t="s">
        <v>33</v>
      </c>
      <c r="G19" s="34">
        <v>1220.05</v>
      </c>
      <c r="H19" s="64">
        <v>2743</v>
      </c>
      <c r="I19" s="54"/>
    </row>
    <row r="20" spans="1:9" ht="24" customHeight="1" x14ac:dyDescent="0.25">
      <c r="A20" s="13">
        <v>45930</v>
      </c>
      <c r="B20" s="33" t="s">
        <v>96</v>
      </c>
      <c r="C20" s="52" t="s">
        <v>97</v>
      </c>
      <c r="D20" s="17" t="s">
        <v>65</v>
      </c>
      <c r="E20" s="53" t="s">
        <v>159</v>
      </c>
      <c r="F20" s="17" t="s">
        <v>33</v>
      </c>
      <c r="G20" s="34">
        <v>9.23</v>
      </c>
      <c r="H20" s="62">
        <v>391228</v>
      </c>
      <c r="I20" s="54"/>
    </row>
    <row r="21" spans="1:9" ht="24" customHeight="1" x14ac:dyDescent="0.25">
      <c r="A21" s="13">
        <v>45930</v>
      </c>
      <c r="B21" s="33" t="s">
        <v>96</v>
      </c>
      <c r="C21" s="52" t="s">
        <v>97</v>
      </c>
      <c r="D21" s="17" t="s">
        <v>65</v>
      </c>
      <c r="E21" s="53" t="s">
        <v>159</v>
      </c>
      <c r="F21" s="17" t="s">
        <v>33</v>
      </c>
      <c r="G21" s="34">
        <v>28.6</v>
      </c>
      <c r="H21" s="62">
        <v>391230</v>
      </c>
      <c r="I21" s="54"/>
    </row>
    <row r="22" spans="1:9" ht="24" customHeight="1" x14ac:dyDescent="0.25">
      <c r="A22" s="51">
        <v>45945</v>
      </c>
      <c r="B22" s="33">
        <v>22768</v>
      </c>
      <c r="C22" s="52" t="s">
        <v>109</v>
      </c>
      <c r="D22" s="17" t="s">
        <v>111</v>
      </c>
      <c r="E22" s="53" t="s">
        <v>159</v>
      </c>
      <c r="F22" s="17" t="s">
        <v>33</v>
      </c>
      <c r="G22" s="34">
        <v>1923.92</v>
      </c>
      <c r="H22" s="64">
        <v>2742</v>
      </c>
      <c r="I22" s="54"/>
    </row>
    <row r="23" spans="1:9" ht="24" customHeight="1" x14ac:dyDescent="0.25">
      <c r="A23" s="13">
        <v>45930</v>
      </c>
      <c r="B23" s="33" t="s">
        <v>96</v>
      </c>
      <c r="C23" s="52" t="s">
        <v>97</v>
      </c>
      <c r="D23" s="17" t="s">
        <v>65</v>
      </c>
      <c r="E23" s="53" t="s">
        <v>159</v>
      </c>
      <c r="F23" s="17" t="s">
        <v>33</v>
      </c>
      <c r="G23" s="34">
        <v>33.659999999999997</v>
      </c>
      <c r="H23" s="62">
        <v>391228</v>
      </c>
      <c r="I23" s="54"/>
    </row>
    <row r="24" spans="1:9" ht="24" customHeight="1" x14ac:dyDescent="0.25">
      <c r="A24" s="13">
        <v>45930</v>
      </c>
      <c r="B24" s="33" t="s">
        <v>96</v>
      </c>
      <c r="C24" s="52" t="s">
        <v>97</v>
      </c>
      <c r="D24" s="17" t="s">
        <v>65</v>
      </c>
      <c r="E24" s="53" t="s">
        <v>159</v>
      </c>
      <c r="F24" s="17" t="s">
        <v>33</v>
      </c>
      <c r="G24" s="34">
        <v>104.35</v>
      </c>
      <c r="H24" s="62">
        <v>391230</v>
      </c>
      <c r="I24" s="54"/>
    </row>
    <row r="25" spans="1:9" ht="24" customHeight="1" x14ac:dyDescent="0.25">
      <c r="A25" s="51">
        <v>45902</v>
      </c>
      <c r="B25" s="33">
        <v>2753</v>
      </c>
      <c r="C25" s="52" t="s">
        <v>112</v>
      </c>
      <c r="D25" s="17" t="s">
        <v>110</v>
      </c>
      <c r="E25" s="53" t="s">
        <v>113</v>
      </c>
      <c r="F25" s="17" t="s">
        <v>33</v>
      </c>
      <c r="G25" s="34">
        <v>950</v>
      </c>
      <c r="H25" s="64">
        <v>2729</v>
      </c>
    </row>
    <row r="26" spans="1:9" ht="25.5" customHeight="1" x14ac:dyDescent="0.25">
      <c r="A26" s="13">
        <v>45929</v>
      </c>
      <c r="B26" s="33">
        <v>62</v>
      </c>
      <c r="C26" s="17" t="s">
        <v>237</v>
      </c>
      <c r="D26" s="17" t="s">
        <v>129</v>
      </c>
      <c r="E26" s="17" t="s">
        <v>130</v>
      </c>
      <c r="F26" s="17" t="s">
        <v>33</v>
      </c>
      <c r="G26" s="34">
        <v>13650</v>
      </c>
      <c r="H26" s="64">
        <v>391948</v>
      </c>
      <c r="I26" s="74"/>
    </row>
    <row r="27" spans="1:9" ht="24" customHeight="1" x14ac:dyDescent="0.25">
      <c r="A27" s="13">
        <v>45931</v>
      </c>
      <c r="B27" s="33">
        <v>899</v>
      </c>
      <c r="C27" s="17" t="s">
        <v>134</v>
      </c>
      <c r="D27" s="17" t="s">
        <v>132</v>
      </c>
      <c r="E27" s="17" t="s">
        <v>133</v>
      </c>
      <c r="F27" s="17" t="s">
        <v>33</v>
      </c>
      <c r="G27" s="34">
        <v>540</v>
      </c>
      <c r="H27" s="62">
        <v>2751</v>
      </c>
    </row>
    <row r="28" spans="1:9" ht="24" customHeight="1" x14ac:dyDescent="0.25">
      <c r="A28" s="13">
        <v>45938</v>
      </c>
      <c r="B28" s="33">
        <v>31729</v>
      </c>
      <c r="C28" s="17" t="s">
        <v>135</v>
      </c>
      <c r="D28" s="17" t="s">
        <v>136</v>
      </c>
      <c r="E28" s="17" t="s">
        <v>137</v>
      </c>
      <c r="F28" s="17" t="s">
        <v>33</v>
      </c>
      <c r="G28" s="34">
        <v>270.5</v>
      </c>
      <c r="H28" s="62">
        <v>2753</v>
      </c>
    </row>
    <row r="29" spans="1:9" ht="24" customHeight="1" x14ac:dyDescent="0.25">
      <c r="A29" s="13">
        <v>45951</v>
      </c>
      <c r="B29" s="33">
        <v>613</v>
      </c>
      <c r="C29" s="52" t="s">
        <v>227</v>
      </c>
      <c r="D29" s="17" t="s">
        <v>228</v>
      </c>
      <c r="E29" s="17" t="s">
        <v>229</v>
      </c>
      <c r="F29" s="17" t="s">
        <v>33</v>
      </c>
      <c r="G29" s="34">
        <v>1190</v>
      </c>
      <c r="H29" s="62">
        <v>39129</v>
      </c>
    </row>
    <row r="30" spans="1:9" ht="24" customHeight="1" x14ac:dyDescent="0.25">
      <c r="A30" s="13">
        <v>45951</v>
      </c>
      <c r="B30" s="33">
        <v>614</v>
      </c>
      <c r="C30" s="52" t="s">
        <v>227</v>
      </c>
      <c r="D30" s="17" t="s">
        <v>228</v>
      </c>
      <c r="E30" s="17" t="s">
        <v>229</v>
      </c>
      <c r="F30" s="17" t="s">
        <v>33</v>
      </c>
      <c r="G30" s="34">
        <v>2170</v>
      </c>
      <c r="H30" s="62">
        <v>39129</v>
      </c>
    </row>
    <row r="31" spans="1:9" ht="24" customHeight="1" x14ac:dyDescent="0.25">
      <c r="A31" s="13">
        <v>45930</v>
      </c>
      <c r="B31" s="33">
        <v>707</v>
      </c>
      <c r="C31" s="52" t="s">
        <v>176</v>
      </c>
      <c r="D31" s="17" t="s">
        <v>177</v>
      </c>
      <c r="E31" s="53" t="s">
        <v>178</v>
      </c>
      <c r="F31" s="17" t="s">
        <v>33</v>
      </c>
      <c r="G31" s="34">
        <v>1547</v>
      </c>
      <c r="H31" s="62">
        <v>2739</v>
      </c>
    </row>
    <row r="32" spans="1:9" ht="24" customHeight="1" x14ac:dyDescent="0.25">
      <c r="A32" s="13">
        <v>45932</v>
      </c>
      <c r="B32" s="33">
        <v>28209</v>
      </c>
      <c r="C32" s="52" t="s">
        <v>184</v>
      </c>
      <c r="D32" s="17" t="s">
        <v>156</v>
      </c>
      <c r="E32" s="53" t="s">
        <v>131</v>
      </c>
      <c r="F32" s="17" t="s">
        <v>33</v>
      </c>
      <c r="G32" s="34">
        <v>220.83</v>
      </c>
      <c r="H32" s="62">
        <v>2749</v>
      </c>
    </row>
    <row r="33" spans="1:12" ht="24" customHeight="1" x14ac:dyDescent="0.25">
      <c r="A33" s="13">
        <v>45930</v>
      </c>
      <c r="B33" s="33" t="s">
        <v>96</v>
      </c>
      <c r="C33" s="52" t="s">
        <v>97</v>
      </c>
      <c r="D33" s="17" t="s">
        <v>65</v>
      </c>
      <c r="E33" s="17" t="s">
        <v>131</v>
      </c>
      <c r="F33" s="17" t="s">
        <v>33</v>
      </c>
      <c r="G33" s="34">
        <v>10.29</v>
      </c>
      <c r="H33" s="62">
        <v>391230</v>
      </c>
    </row>
    <row r="34" spans="1:12" ht="25.5" customHeight="1" x14ac:dyDescent="0.25">
      <c r="A34" s="39"/>
      <c r="B34" s="40"/>
      <c r="C34" s="41"/>
      <c r="D34" s="41"/>
      <c r="E34" s="41"/>
      <c r="F34" s="41"/>
      <c r="G34" s="42">
        <f>SUM(G2:G33)</f>
        <v>75895.92</v>
      </c>
      <c r="H34" s="65"/>
      <c r="I34" s="74"/>
    </row>
    <row r="35" spans="1:12" ht="36" customHeight="1" x14ac:dyDescent="0.25">
      <c r="A35" s="47" t="s">
        <v>56</v>
      </c>
      <c r="B35" s="43" t="s">
        <v>57</v>
      </c>
      <c r="C35" s="16" t="s">
        <v>58</v>
      </c>
      <c r="D35" s="16" t="s">
        <v>89</v>
      </c>
      <c r="E35" s="16" t="s">
        <v>59</v>
      </c>
      <c r="F35" s="16"/>
      <c r="G35" s="37" t="s">
        <v>60</v>
      </c>
      <c r="H35" s="64"/>
      <c r="I35" s="74"/>
    </row>
    <row r="36" spans="1:12" ht="24" customHeight="1" x14ac:dyDescent="0.25">
      <c r="A36" s="13">
        <v>45943</v>
      </c>
      <c r="B36" s="33">
        <v>135775</v>
      </c>
      <c r="C36" s="52" t="s">
        <v>180</v>
      </c>
      <c r="D36" s="17" t="s">
        <v>181</v>
      </c>
      <c r="E36" s="53" t="s">
        <v>179</v>
      </c>
      <c r="F36" s="17" t="s">
        <v>33</v>
      </c>
      <c r="G36" s="34">
        <v>495.39</v>
      </c>
      <c r="H36" s="64">
        <v>391820</v>
      </c>
    </row>
    <row r="37" spans="1:12" ht="24" customHeight="1" x14ac:dyDescent="0.25">
      <c r="A37" s="13">
        <v>45930</v>
      </c>
      <c r="B37" s="33" t="s">
        <v>96</v>
      </c>
      <c r="C37" s="52" t="s">
        <v>97</v>
      </c>
      <c r="D37" s="17" t="s">
        <v>65</v>
      </c>
      <c r="E37" s="17" t="s">
        <v>131</v>
      </c>
      <c r="F37" s="17" t="s">
        <v>33</v>
      </c>
      <c r="G37" s="34">
        <v>340</v>
      </c>
      <c r="H37" s="66">
        <v>391204</v>
      </c>
    </row>
    <row r="38" spans="1:12" ht="24" customHeight="1" x14ac:dyDescent="0.25">
      <c r="A38" s="13">
        <v>45931</v>
      </c>
      <c r="B38" s="33">
        <v>325348</v>
      </c>
      <c r="C38" s="52" t="s">
        <v>190</v>
      </c>
      <c r="D38" s="17" t="s">
        <v>191</v>
      </c>
      <c r="E38" s="17" t="s">
        <v>192</v>
      </c>
      <c r="F38" s="17" t="s">
        <v>33</v>
      </c>
      <c r="G38" s="34">
        <v>591.16999999999996</v>
      </c>
      <c r="H38" s="64">
        <v>39127</v>
      </c>
    </row>
    <row r="39" spans="1:12" ht="24" customHeight="1" x14ac:dyDescent="0.25">
      <c r="A39" s="13">
        <v>45930</v>
      </c>
      <c r="B39" s="33" t="s">
        <v>96</v>
      </c>
      <c r="C39" s="52" t="s">
        <v>97</v>
      </c>
      <c r="D39" s="17" t="s">
        <v>65</v>
      </c>
      <c r="E39" s="17" t="s">
        <v>131</v>
      </c>
      <c r="F39" s="17" t="s">
        <v>33</v>
      </c>
      <c r="G39" s="34">
        <v>11.62</v>
      </c>
      <c r="H39" s="62">
        <v>391230</v>
      </c>
    </row>
    <row r="40" spans="1:12" ht="24" customHeight="1" x14ac:dyDescent="0.25">
      <c r="A40" s="13">
        <v>45930</v>
      </c>
      <c r="B40" s="33" t="s">
        <v>96</v>
      </c>
      <c r="C40" s="52" t="s">
        <v>97</v>
      </c>
      <c r="D40" s="17" t="s">
        <v>65</v>
      </c>
      <c r="E40" s="17" t="s">
        <v>131</v>
      </c>
      <c r="F40" s="17" t="s">
        <v>33</v>
      </c>
      <c r="G40" s="34">
        <v>15.6</v>
      </c>
      <c r="H40" s="62">
        <v>391228</v>
      </c>
    </row>
    <row r="41" spans="1:12" ht="24" customHeight="1" x14ac:dyDescent="0.25">
      <c r="A41" s="13">
        <v>45930</v>
      </c>
      <c r="B41" s="33" t="s">
        <v>96</v>
      </c>
      <c r="C41" s="52" t="s">
        <v>97</v>
      </c>
      <c r="D41" s="17" t="s">
        <v>65</v>
      </c>
      <c r="E41" s="17" t="s">
        <v>131</v>
      </c>
      <c r="F41" s="17" t="s">
        <v>33</v>
      </c>
      <c r="G41" s="34">
        <v>48.36</v>
      </c>
      <c r="H41" s="62">
        <v>391230</v>
      </c>
    </row>
    <row r="42" spans="1:12" ht="24" customHeight="1" x14ac:dyDescent="0.25">
      <c r="A42" s="13">
        <v>45930</v>
      </c>
      <c r="B42" s="33" t="s">
        <v>96</v>
      </c>
      <c r="C42" s="52" t="s">
        <v>97</v>
      </c>
      <c r="D42" s="17" t="s">
        <v>65</v>
      </c>
      <c r="E42" s="17" t="s">
        <v>131</v>
      </c>
      <c r="F42" s="17" t="s">
        <v>33</v>
      </c>
      <c r="G42" s="34">
        <v>26.04</v>
      </c>
      <c r="H42" s="62">
        <v>391230</v>
      </c>
    </row>
    <row r="43" spans="1:12" ht="24" customHeight="1" x14ac:dyDescent="0.25">
      <c r="A43" s="13">
        <v>45931</v>
      </c>
      <c r="B43" s="33">
        <v>15665</v>
      </c>
      <c r="C43" s="52" t="s">
        <v>230</v>
      </c>
      <c r="D43" s="17" t="s">
        <v>231</v>
      </c>
      <c r="E43" s="17" t="s">
        <v>232</v>
      </c>
      <c r="F43" s="17" t="s">
        <v>33</v>
      </c>
      <c r="G43" s="34">
        <v>1951</v>
      </c>
      <c r="H43" s="64">
        <v>39127</v>
      </c>
    </row>
    <row r="44" spans="1:12" ht="25.5" customHeight="1" x14ac:dyDescent="0.25">
      <c r="A44" s="13">
        <v>45926</v>
      </c>
      <c r="B44" s="33">
        <v>2015</v>
      </c>
      <c r="C44" s="17" t="s">
        <v>122</v>
      </c>
      <c r="D44" s="17" t="s">
        <v>120</v>
      </c>
      <c r="E44" s="17" t="s">
        <v>121</v>
      </c>
      <c r="F44" s="17" t="s">
        <v>100</v>
      </c>
      <c r="G44" s="34">
        <v>1500</v>
      </c>
      <c r="H44" s="62">
        <v>2733</v>
      </c>
      <c r="I44" s="74"/>
      <c r="L44" s="29"/>
    </row>
    <row r="45" spans="1:12" ht="26.25" customHeight="1" x14ac:dyDescent="0.25">
      <c r="A45" s="13">
        <v>45940</v>
      </c>
      <c r="B45" s="68" t="s">
        <v>99</v>
      </c>
      <c r="C45" s="17" t="s">
        <v>127</v>
      </c>
      <c r="D45" s="17" t="s">
        <v>128</v>
      </c>
      <c r="E45" s="17" t="s">
        <v>126</v>
      </c>
      <c r="F45" s="17" t="s">
        <v>100</v>
      </c>
      <c r="G45" s="34">
        <v>8832.94</v>
      </c>
      <c r="H45" s="62">
        <v>2735</v>
      </c>
      <c r="I45" s="74"/>
      <c r="L45" s="29"/>
    </row>
    <row r="46" spans="1:12" ht="26.25" customHeight="1" x14ac:dyDescent="0.25">
      <c r="A46" s="13">
        <v>45940</v>
      </c>
      <c r="B46" s="69" t="s">
        <v>99</v>
      </c>
      <c r="C46" s="17" t="s">
        <v>127</v>
      </c>
      <c r="D46" s="17" t="s">
        <v>128</v>
      </c>
      <c r="E46" s="17" t="s">
        <v>126</v>
      </c>
      <c r="F46" s="17" t="s">
        <v>100</v>
      </c>
      <c r="G46" s="34">
        <v>700</v>
      </c>
      <c r="H46" s="62">
        <v>2736</v>
      </c>
      <c r="I46" s="74"/>
      <c r="L46" s="29"/>
    </row>
    <row r="47" spans="1:12" ht="26.25" customHeight="1" x14ac:dyDescent="0.25">
      <c r="A47" s="13">
        <v>45940</v>
      </c>
      <c r="B47" s="33" t="s">
        <v>99</v>
      </c>
      <c r="C47" s="17" t="s">
        <v>138</v>
      </c>
      <c r="D47" s="17" t="s">
        <v>139</v>
      </c>
      <c r="E47" s="17" t="s">
        <v>140</v>
      </c>
      <c r="F47" s="17" t="s">
        <v>100</v>
      </c>
      <c r="G47" s="34">
        <v>3406.17</v>
      </c>
      <c r="H47" s="62">
        <v>2741</v>
      </c>
      <c r="I47" s="74"/>
      <c r="L47" s="29"/>
    </row>
    <row r="48" spans="1:12" ht="23.25" customHeight="1" x14ac:dyDescent="0.25">
      <c r="A48" s="13">
        <v>45940</v>
      </c>
      <c r="B48" s="33" t="s">
        <v>99</v>
      </c>
      <c r="C48" s="17" t="s">
        <v>138</v>
      </c>
      <c r="D48" s="17" t="s">
        <v>139</v>
      </c>
      <c r="E48" s="17" t="s">
        <v>140</v>
      </c>
      <c r="F48" s="17" t="s">
        <v>100</v>
      </c>
      <c r="G48" s="34">
        <v>1014.44</v>
      </c>
      <c r="H48" s="62">
        <v>2740</v>
      </c>
      <c r="I48" s="74"/>
      <c r="L48" s="29"/>
    </row>
    <row r="49" spans="1:12" ht="24" customHeight="1" x14ac:dyDescent="0.25">
      <c r="A49" s="13">
        <v>45931</v>
      </c>
      <c r="B49" s="59" t="s">
        <v>99</v>
      </c>
      <c r="C49" s="17" t="s">
        <v>149</v>
      </c>
      <c r="D49" s="17" t="s">
        <v>141</v>
      </c>
      <c r="E49" s="17" t="s">
        <v>142</v>
      </c>
      <c r="F49" s="17" t="s">
        <v>100</v>
      </c>
      <c r="G49" s="34">
        <v>11840</v>
      </c>
      <c r="H49" s="62">
        <v>2756</v>
      </c>
      <c r="I49" s="74"/>
      <c r="L49" s="29"/>
    </row>
    <row r="50" spans="1:12" ht="25.5" customHeight="1" x14ac:dyDescent="0.25">
      <c r="A50" s="13">
        <v>45931</v>
      </c>
      <c r="B50" s="33">
        <v>1961</v>
      </c>
      <c r="C50" s="17" t="s">
        <v>143</v>
      </c>
      <c r="D50" s="17" t="s">
        <v>144</v>
      </c>
      <c r="E50" s="17" t="s">
        <v>145</v>
      </c>
      <c r="F50" s="17" t="s">
        <v>100</v>
      </c>
      <c r="G50" s="34">
        <v>3594.34</v>
      </c>
      <c r="H50" s="62">
        <v>2757</v>
      </c>
      <c r="I50" s="74"/>
      <c r="L50" s="29"/>
    </row>
    <row r="51" spans="1:12" ht="24" customHeight="1" x14ac:dyDescent="0.25">
      <c r="A51" s="13">
        <v>45938</v>
      </c>
      <c r="B51" s="33" t="s">
        <v>99</v>
      </c>
      <c r="C51" s="17" t="s">
        <v>135</v>
      </c>
      <c r="D51" s="17" t="s">
        <v>136</v>
      </c>
      <c r="E51" s="17" t="s">
        <v>146</v>
      </c>
      <c r="F51" s="17" t="s">
        <v>100</v>
      </c>
      <c r="G51" s="34">
        <v>794.69</v>
      </c>
      <c r="H51" s="62">
        <v>2752</v>
      </c>
      <c r="I51" s="74"/>
      <c r="L51" s="29"/>
    </row>
    <row r="52" spans="1:12" ht="24.75" customHeight="1" x14ac:dyDescent="0.25">
      <c r="A52" s="13">
        <v>45932</v>
      </c>
      <c r="B52" s="33">
        <v>36513</v>
      </c>
      <c r="C52" s="17" t="s">
        <v>185</v>
      </c>
      <c r="D52" s="17" t="s">
        <v>147</v>
      </c>
      <c r="E52" s="17" t="s">
        <v>148</v>
      </c>
      <c r="F52" s="17" t="s">
        <v>100</v>
      </c>
      <c r="G52" s="34">
        <v>660</v>
      </c>
      <c r="H52" s="62">
        <v>2732</v>
      </c>
      <c r="I52" s="74"/>
      <c r="L52" s="29"/>
    </row>
    <row r="53" spans="1:12" ht="27.75" customHeight="1" x14ac:dyDescent="0.25">
      <c r="A53" s="13">
        <v>45932</v>
      </c>
      <c r="B53" s="33">
        <v>36514</v>
      </c>
      <c r="C53" s="17" t="s">
        <v>185</v>
      </c>
      <c r="D53" s="17" t="s">
        <v>147</v>
      </c>
      <c r="E53" s="17" t="s">
        <v>148</v>
      </c>
      <c r="F53" s="17" t="s">
        <v>100</v>
      </c>
      <c r="G53" s="34">
        <v>1980</v>
      </c>
      <c r="H53" s="62">
        <v>2731</v>
      </c>
      <c r="I53" s="74"/>
      <c r="L53" s="29"/>
    </row>
    <row r="54" spans="1:12" ht="26.25" customHeight="1" x14ac:dyDescent="0.25">
      <c r="A54" s="13">
        <v>45940</v>
      </c>
      <c r="B54" s="33">
        <v>28786</v>
      </c>
      <c r="C54" s="17" t="s">
        <v>150</v>
      </c>
      <c r="D54" s="17" t="s">
        <v>151</v>
      </c>
      <c r="E54" s="17" t="s">
        <v>152</v>
      </c>
      <c r="F54" s="17" t="s">
        <v>100</v>
      </c>
      <c r="G54" s="34">
        <v>24568.74</v>
      </c>
      <c r="H54" s="62">
        <v>2750</v>
      </c>
      <c r="I54" s="74"/>
      <c r="L54" s="29"/>
    </row>
    <row r="55" spans="1:12" ht="23.25" customHeight="1" x14ac:dyDescent="0.25">
      <c r="A55" s="13">
        <v>45938</v>
      </c>
      <c r="B55" s="33">
        <v>10736</v>
      </c>
      <c r="C55" s="17" t="s">
        <v>153</v>
      </c>
      <c r="D55" s="17" t="s">
        <v>154</v>
      </c>
      <c r="E55" s="17" t="s">
        <v>155</v>
      </c>
      <c r="F55" s="17" t="s">
        <v>100</v>
      </c>
      <c r="G55" s="34">
        <v>3596</v>
      </c>
      <c r="H55" s="62">
        <v>2754</v>
      </c>
      <c r="I55" s="74"/>
      <c r="L55" s="29"/>
    </row>
    <row r="56" spans="1:12" ht="23.25" customHeight="1" x14ac:dyDescent="0.25">
      <c r="A56" s="13">
        <v>45915</v>
      </c>
      <c r="B56" s="33" t="s">
        <v>99</v>
      </c>
      <c r="C56" s="17" t="s">
        <v>182</v>
      </c>
      <c r="D56" s="17" t="s">
        <v>183</v>
      </c>
      <c r="E56" s="17" t="s">
        <v>167</v>
      </c>
      <c r="F56" s="17" t="s">
        <v>100</v>
      </c>
      <c r="G56" s="34">
        <v>2459.66</v>
      </c>
      <c r="H56" s="62">
        <v>391807</v>
      </c>
      <c r="I56" s="74"/>
      <c r="L56" s="29"/>
    </row>
    <row r="57" spans="1:12" ht="24.75" customHeight="1" x14ac:dyDescent="0.25">
      <c r="A57" s="13">
        <v>45917</v>
      </c>
      <c r="B57" s="33">
        <v>16502</v>
      </c>
      <c r="C57" s="17" t="s">
        <v>168</v>
      </c>
      <c r="D57" s="17" t="s">
        <v>169</v>
      </c>
      <c r="E57" s="17" t="s">
        <v>126</v>
      </c>
      <c r="F57" s="17" t="s">
        <v>100</v>
      </c>
      <c r="G57" s="34">
        <v>700</v>
      </c>
      <c r="H57" s="62">
        <v>2755</v>
      </c>
      <c r="I57" s="74"/>
      <c r="L57" s="29"/>
    </row>
    <row r="58" spans="1:12" ht="24.75" customHeight="1" x14ac:dyDescent="0.25">
      <c r="A58" s="13">
        <v>45917</v>
      </c>
      <c r="B58" s="33">
        <v>1751</v>
      </c>
      <c r="C58" s="17" t="s">
        <v>197</v>
      </c>
      <c r="D58" s="17" t="s">
        <v>198</v>
      </c>
      <c r="E58" s="17" t="s">
        <v>199</v>
      </c>
      <c r="F58" s="17" t="s">
        <v>100</v>
      </c>
      <c r="G58" s="34">
        <v>2364</v>
      </c>
      <c r="H58" s="62">
        <v>2747</v>
      </c>
      <c r="I58" s="74"/>
      <c r="L58" s="29"/>
    </row>
    <row r="59" spans="1:12" ht="20.25" customHeight="1" x14ac:dyDescent="0.25">
      <c r="A59" s="13">
        <v>45950</v>
      </c>
      <c r="B59" s="33" t="s">
        <v>99</v>
      </c>
      <c r="C59" s="33" t="s">
        <v>106</v>
      </c>
      <c r="D59" s="17" t="s">
        <v>107</v>
      </c>
      <c r="E59" s="17" t="s">
        <v>108</v>
      </c>
      <c r="F59" s="17" t="s">
        <v>101</v>
      </c>
      <c r="G59" s="34">
        <v>674.8</v>
      </c>
      <c r="H59" s="38">
        <v>5963020</v>
      </c>
      <c r="I59" s="74"/>
    </row>
    <row r="60" spans="1:12" ht="24" customHeight="1" x14ac:dyDescent="0.25">
      <c r="A60" s="13">
        <v>45933</v>
      </c>
      <c r="B60" s="33" t="s">
        <v>99</v>
      </c>
      <c r="C60" s="17" t="s">
        <v>123</v>
      </c>
      <c r="D60" s="17" t="s">
        <v>124</v>
      </c>
      <c r="E60" s="17" t="s">
        <v>125</v>
      </c>
      <c r="F60" s="17" t="s">
        <v>101</v>
      </c>
      <c r="G60" s="34">
        <v>324.55</v>
      </c>
      <c r="H60" s="64">
        <v>5964176</v>
      </c>
    </row>
    <row r="61" spans="1:12" ht="24" customHeight="1" x14ac:dyDescent="0.25">
      <c r="A61" s="13">
        <v>45931</v>
      </c>
      <c r="B61" s="33" t="s">
        <v>99</v>
      </c>
      <c r="C61" s="17" t="s">
        <v>123</v>
      </c>
      <c r="D61" s="17" t="s">
        <v>124</v>
      </c>
      <c r="E61" s="17" t="s">
        <v>125</v>
      </c>
      <c r="F61" s="17" t="s">
        <v>101</v>
      </c>
      <c r="G61" s="34">
        <v>503.41</v>
      </c>
      <c r="H61" s="50">
        <v>59685559</v>
      </c>
    </row>
    <row r="62" spans="1:12" ht="24" customHeight="1" x14ac:dyDescent="0.25">
      <c r="A62" s="13">
        <v>45960</v>
      </c>
      <c r="B62" s="33" t="s">
        <v>98</v>
      </c>
      <c r="C62" s="17" t="s">
        <v>166</v>
      </c>
      <c r="D62" s="57" t="s">
        <v>160</v>
      </c>
      <c r="E62" s="17" t="s">
        <v>161</v>
      </c>
      <c r="F62" s="17" t="s">
        <v>101</v>
      </c>
      <c r="G62" s="34">
        <v>299.99</v>
      </c>
      <c r="H62" s="62">
        <v>2748</v>
      </c>
    </row>
    <row r="63" spans="1:12" ht="23.25" customHeight="1" x14ac:dyDescent="0.25">
      <c r="A63" s="13">
        <v>45925</v>
      </c>
      <c r="B63" s="33" t="s">
        <v>98</v>
      </c>
      <c r="C63" s="17" t="s">
        <v>162</v>
      </c>
      <c r="D63" s="57" t="s">
        <v>163</v>
      </c>
      <c r="E63" s="17" t="s">
        <v>164</v>
      </c>
      <c r="F63" s="17" t="s">
        <v>105</v>
      </c>
      <c r="G63" s="34">
        <v>475.73</v>
      </c>
      <c r="H63" s="62">
        <v>2738</v>
      </c>
    </row>
    <row r="64" spans="1:12" ht="21.75" customHeight="1" x14ac:dyDescent="0.25">
      <c r="A64" s="13">
        <v>45735</v>
      </c>
      <c r="B64" s="33" t="s">
        <v>98</v>
      </c>
      <c r="C64" s="17" t="s">
        <v>173</v>
      </c>
      <c r="D64" s="57" t="s">
        <v>174</v>
      </c>
      <c r="E64" s="17" t="s">
        <v>175</v>
      </c>
      <c r="F64" s="17" t="s">
        <v>105</v>
      </c>
      <c r="G64" s="34">
        <v>434.62</v>
      </c>
      <c r="H64" s="62">
        <v>2734</v>
      </c>
    </row>
    <row r="65" spans="1:10" ht="24" customHeight="1" x14ac:dyDescent="0.25">
      <c r="A65" s="13">
        <v>45940</v>
      </c>
      <c r="B65" s="33">
        <v>3785466</v>
      </c>
      <c r="C65" s="17" t="s">
        <v>102</v>
      </c>
      <c r="D65" s="17" t="s">
        <v>103</v>
      </c>
      <c r="E65" s="17" t="s">
        <v>104</v>
      </c>
      <c r="F65" s="17" t="s">
        <v>105</v>
      </c>
      <c r="G65" s="34">
        <v>1171.53</v>
      </c>
      <c r="H65" s="64">
        <v>2758</v>
      </c>
    </row>
    <row r="66" spans="1:10" ht="24" customHeight="1" x14ac:dyDescent="0.25">
      <c r="A66" s="13">
        <v>45917</v>
      </c>
      <c r="B66" s="33">
        <v>3511</v>
      </c>
      <c r="C66" s="17" t="s">
        <v>206</v>
      </c>
      <c r="D66" s="17" t="s">
        <v>207</v>
      </c>
      <c r="E66" s="17" t="s">
        <v>208</v>
      </c>
      <c r="F66" s="17" t="s">
        <v>105</v>
      </c>
      <c r="G66" s="34">
        <v>191.7</v>
      </c>
      <c r="H66" s="64">
        <v>2737</v>
      </c>
    </row>
    <row r="67" spans="1:10" ht="24" customHeight="1" x14ac:dyDescent="0.25">
      <c r="A67" s="13">
        <v>45925</v>
      </c>
      <c r="B67" s="33">
        <v>10017</v>
      </c>
      <c r="C67" s="17" t="s">
        <v>209</v>
      </c>
      <c r="D67" s="17" t="s">
        <v>210</v>
      </c>
      <c r="E67" s="17" t="s">
        <v>211</v>
      </c>
      <c r="F67" s="17" t="s">
        <v>105</v>
      </c>
      <c r="G67" s="34">
        <v>368.1</v>
      </c>
      <c r="H67" s="62">
        <v>2746</v>
      </c>
    </row>
    <row r="68" spans="1:10" ht="24" customHeight="1" x14ac:dyDescent="0.25">
      <c r="A68" s="13">
        <v>45923</v>
      </c>
      <c r="B68" s="33">
        <v>36847</v>
      </c>
      <c r="C68" s="17" t="s">
        <v>212</v>
      </c>
      <c r="D68" s="17" t="s">
        <v>213</v>
      </c>
      <c r="E68" s="17" t="s">
        <v>214</v>
      </c>
      <c r="F68" s="17" t="s">
        <v>105</v>
      </c>
      <c r="G68" s="34">
        <v>2571.4699999999998</v>
      </c>
      <c r="H68" s="62">
        <v>391748</v>
      </c>
    </row>
    <row r="69" spans="1:10" ht="24" customHeight="1" x14ac:dyDescent="0.25">
      <c r="A69" s="39"/>
      <c r="B69" s="40"/>
      <c r="C69" s="41"/>
      <c r="D69" s="41"/>
      <c r="E69" s="41"/>
      <c r="F69" s="41"/>
      <c r="G69" s="42">
        <f>SUM(G34:G68)</f>
        <v>154401.97999999998</v>
      </c>
      <c r="H69" s="65"/>
    </row>
    <row r="70" spans="1:10" ht="35.25" customHeight="1" x14ac:dyDescent="0.25">
      <c r="A70" s="47" t="s">
        <v>56</v>
      </c>
      <c r="B70" s="43" t="s">
        <v>57</v>
      </c>
      <c r="C70" s="16" t="s">
        <v>58</v>
      </c>
      <c r="D70" s="16" t="s">
        <v>89</v>
      </c>
      <c r="E70" s="16" t="s">
        <v>59</v>
      </c>
      <c r="F70" s="16"/>
      <c r="G70" s="37" t="s">
        <v>60</v>
      </c>
      <c r="H70" s="64"/>
    </row>
    <row r="71" spans="1:10" ht="24" customHeight="1" x14ac:dyDescent="0.25">
      <c r="A71" s="13">
        <v>45909</v>
      </c>
      <c r="B71" s="33">
        <v>37537</v>
      </c>
      <c r="C71" s="17" t="s">
        <v>215</v>
      </c>
      <c r="D71" s="17" t="s">
        <v>216</v>
      </c>
      <c r="E71" s="17" t="s">
        <v>217</v>
      </c>
      <c r="F71" s="17" t="s">
        <v>105</v>
      </c>
      <c r="G71" s="34">
        <v>3776</v>
      </c>
      <c r="H71" s="62">
        <v>2730</v>
      </c>
    </row>
    <row r="72" spans="1:10" ht="24" customHeight="1" x14ac:dyDescent="0.25">
      <c r="A72" s="13">
        <v>45936</v>
      </c>
      <c r="B72" s="33">
        <v>6991</v>
      </c>
      <c r="C72" s="17" t="s">
        <v>218</v>
      </c>
      <c r="D72" s="17" t="s">
        <v>219</v>
      </c>
      <c r="E72" s="17" t="s">
        <v>220</v>
      </c>
      <c r="F72" s="17" t="s">
        <v>105</v>
      </c>
      <c r="G72" s="34">
        <v>925</v>
      </c>
      <c r="H72" s="62">
        <v>2744</v>
      </c>
    </row>
    <row r="73" spans="1:10" ht="24" customHeight="1" x14ac:dyDescent="0.25">
      <c r="A73" s="13">
        <v>45936</v>
      </c>
      <c r="B73" s="33">
        <v>6991</v>
      </c>
      <c r="C73" s="17" t="s">
        <v>218</v>
      </c>
      <c r="D73" s="17" t="s">
        <v>219</v>
      </c>
      <c r="E73" s="17" t="s">
        <v>220</v>
      </c>
      <c r="F73" s="17" t="s">
        <v>105</v>
      </c>
      <c r="G73" s="34">
        <v>925</v>
      </c>
      <c r="H73" s="62">
        <v>2745</v>
      </c>
    </row>
    <row r="74" spans="1:10" ht="24" customHeight="1" x14ac:dyDescent="0.25">
      <c r="A74" s="13">
        <v>45938</v>
      </c>
      <c r="B74" s="33">
        <v>895</v>
      </c>
      <c r="C74" s="17" t="s">
        <v>221</v>
      </c>
      <c r="D74" s="17" t="s">
        <v>222</v>
      </c>
      <c r="E74" s="17" t="s">
        <v>238</v>
      </c>
      <c r="F74" s="17" t="s">
        <v>105</v>
      </c>
      <c r="G74" s="34">
        <v>1773.06</v>
      </c>
      <c r="H74" s="62">
        <v>391960</v>
      </c>
    </row>
    <row r="75" spans="1:10" ht="24" customHeight="1" x14ac:dyDescent="0.25">
      <c r="A75" s="13">
        <v>45959</v>
      </c>
      <c r="B75" s="33">
        <v>2144</v>
      </c>
      <c r="C75" s="17" t="s">
        <v>233</v>
      </c>
      <c r="D75" s="17" t="s">
        <v>234</v>
      </c>
      <c r="E75" s="17" t="s">
        <v>223</v>
      </c>
      <c r="F75" s="17" t="s">
        <v>105</v>
      </c>
      <c r="G75" s="34">
        <v>408</v>
      </c>
      <c r="H75" s="62">
        <v>1911120</v>
      </c>
    </row>
    <row r="76" spans="1:10" ht="24" customHeight="1" x14ac:dyDescent="0.25">
      <c r="A76" s="13">
        <v>45945</v>
      </c>
      <c r="B76" s="33">
        <v>1939</v>
      </c>
      <c r="C76" s="17" t="s">
        <v>235</v>
      </c>
      <c r="D76" s="17" t="s">
        <v>236</v>
      </c>
      <c r="E76" s="17" t="s">
        <v>223</v>
      </c>
      <c r="F76" s="17" t="s">
        <v>105</v>
      </c>
      <c r="G76" s="34">
        <v>967.95</v>
      </c>
      <c r="H76" s="64">
        <v>39127</v>
      </c>
    </row>
    <row r="77" spans="1:10" ht="24" customHeight="1" x14ac:dyDescent="0.25">
      <c r="A77" s="13">
        <v>45961</v>
      </c>
      <c r="B77" s="33" t="s">
        <v>186</v>
      </c>
      <c r="C77" s="17" t="s">
        <v>93</v>
      </c>
      <c r="D77" s="17"/>
      <c r="E77" s="48" t="s">
        <v>94</v>
      </c>
      <c r="F77" s="48" t="s">
        <v>95</v>
      </c>
      <c r="G77" s="34">
        <f>177.05+6.03</f>
        <v>183.08</v>
      </c>
      <c r="H77" s="62"/>
      <c r="I77" s="74"/>
    </row>
    <row r="78" spans="1:10" ht="24" customHeight="1" x14ac:dyDescent="0.25">
      <c r="A78" s="39"/>
      <c r="B78" s="40"/>
      <c r="C78" s="41"/>
      <c r="D78" s="41"/>
      <c r="E78" s="41"/>
      <c r="F78" s="41"/>
      <c r="G78" s="42">
        <f>SUM(G69:G77)</f>
        <v>163360.06999999998</v>
      </c>
      <c r="H78" s="65"/>
    </row>
    <row r="79" spans="1:10" ht="26.25" customHeight="1" x14ac:dyDescent="0.25">
      <c r="G79" s="46"/>
      <c r="J79" s="29"/>
    </row>
    <row r="80" spans="1:10" x14ac:dyDescent="0.25">
      <c r="G80" s="55"/>
      <c r="J80" s="29"/>
    </row>
    <row r="81" spans="7:10" x14ac:dyDescent="0.25">
      <c r="G81" s="55"/>
      <c r="J81" s="29"/>
    </row>
    <row r="82" spans="7:10" x14ac:dyDescent="0.25">
      <c r="J82" s="29"/>
    </row>
    <row r="83" spans="7:10" x14ac:dyDescent="0.25">
      <c r="J83" s="29"/>
    </row>
    <row r="84" spans="7:10" x14ac:dyDescent="0.25">
      <c r="J84" s="29"/>
    </row>
    <row r="85" spans="7:10" x14ac:dyDescent="0.25">
      <c r="J85" s="29"/>
    </row>
  </sheetData>
  <autoFilter ref="A1:H79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2025-11-04T14:33:19Z</cp:lastPrinted>
  <dcterms:created xsi:type="dcterms:W3CDTF">2015-02-24T11:41:13Z</dcterms:created>
  <dcterms:modified xsi:type="dcterms:W3CDTF">2025-12-11T15:45:12Z</dcterms:modified>
</cp:coreProperties>
</file>