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4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5097CCB8-B63A-47DD-AB1B-8AC4B412C3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G65" i="4" s="1"/>
  <c r="E27" i="1"/>
  <c r="G64" i="4" l="1"/>
  <c r="G7" i="4" l="1"/>
  <c r="E26" i="1" l="1"/>
  <c r="B22" i="1" l="1"/>
  <c r="E58" i="1" l="1"/>
  <c r="E59" i="1"/>
  <c r="E60" i="1"/>
  <c r="E51" i="1" l="1"/>
  <c r="E52" i="1"/>
  <c r="E53" i="1"/>
  <c r="E54" i="1"/>
  <c r="E55" i="1"/>
  <c r="E56" i="1"/>
  <c r="E57" i="1"/>
  <c r="E61" i="1"/>
  <c r="E62" i="1"/>
  <c r="E63" i="1"/>
  <c r="E64" i="1"/>
  <c r="E65" i="1"/>
  <c r="E50" i="1"/>
  <c r="E66" i="1" l="1"/>
  <c r="D66" i="1" l="1"/>
  <c r="E29" i="1" l="1"/>
  <c r="F66" i="1" l="1"/>
  <c r="C66" i="1"/>
  <c r="B66" i="1"/>
  <c r="F85" i="1" l="1"/>
  <c r="F86" i="1" s="1"/>
  <c r="F88" i="1" s="1"/>
  <c r="E32" i="1" l="1"/>
  <c r="F84" i="1" s="1"/>
</calcChain>
</file>

<file path=xl/sharedStrings.xml><?xml version="1.0" encoding="utf-8"?>
<sst xmlns="http://schemas.openxmlformats.org/spreadsheetml/2006/main" count="386" uniqueCount="215">
  <si>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</si>
  <si>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</si>
  <si>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</si>
  <si>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</si>
  <si>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</si>
  <si>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</si>
  <si>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</si>
  <si>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</si>
  <si>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</si>
  <si>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</si>
  <si>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</si>
  <si>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</si>
  <si>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</si>
  <si>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</si>
  <si>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</si>
  <si>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</si>
  <si>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</si>
  <si>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</si>
  <si>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</si>
  <si>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</si>
  <si>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</si>
  <si>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</si>
  <si>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</si>
  <si>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</si>
  <si>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</si>
  <si>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</si>
  <si>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</si>
  <si>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</si>
  <si>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</si>
  <si>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</si>
  <si>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</si>
  <si>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</si>
  <si>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</si>
  <si>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</si>
  <si>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</si>
  <si>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</si>
  <si>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</si>
  <si>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</si>
  <si>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</si>
  <si>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</si>
  <si>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</si>
  <si>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</si>
  <si>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</si>
  <si>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</si>
  <si>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</si>
  <si>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</si>
  <si>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</si>
  <si>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</si>
  <si>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</si>
  <si>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</si>
  <si>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</si>
  <si>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</si>
  <si>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</si>
  <si>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</si>
  <si>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</si>
  <si>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</si>
  <si>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</si>
  <si>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</si>
  <si>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</si>
  <si>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</si>
  <si>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</si>
  <si>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</si>
  <si>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Recursos humanos(5)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</si>
  <si>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</si>
  <si>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</si>
  <si>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</si>
  <si>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</si>
  <si>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Operacionalização da execução de atividades ambulatoriais e serv. médicos hospitalares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</si>
  <si>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</si>
  <si>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</si>
  <si>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</si>
  <si>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</si>
  <si>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</si>
  <si>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vale transporte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</si>
  <si>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</si>
  <si>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</si>
  <si>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</si>
  <si>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</si>
  <si>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</si>
  <si>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</si>
  <si>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</si>
  <si>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</si>
  <si>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</si>
  <si>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</si>
  <si>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</si>
  <si>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</si>
  <si>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 xml:space="preserve">vale transporte </t>
  </si>
  <si>
    <t>Via Nova Serviços Eireli</t>
  </si>
  <si>
    <t>Mogi Passes Comércio de Bilhetes Eletrônicos Ltda</t>
  </si>
  <si>
    <t>CNPJ</t>
  </si>
  <si>
    <t>01.178.287/0001-07</t>
  </si>
  <si>
    <t>07.715.946/0001-83</t>
  </si>
  <si>
    <t>ANEXO 12</t>
  </si>
  <si>
    <t>Banco Bradesco S.A</t>
  </si>
  <si>
    <t>tarifa</t>
  </si>
  <si>
    <t>darf</t>
  </si>
  <si>
    <t>Documento de Arrecadação de Receitas Federais</t>
  </si>
  <si>
    <t>boleto</t>
  </si>
  <si>
    <t>fatura</t>
  </si>
  <si>
    <t>locações diversas</t>
  </si>
  <si>
    <t>Utilidade Pública</t>
  </si>
  <si>
    <t>Centro de Integração Empresa Escola CIEE</t>
  </si>
  <si>
    <t>61.600.839/0001-55</t>
  </si>
  <si>
    <t>jovem aprendiz</t>
  </si>
  <si>
    <t xml:space="preserve">Outras Despesas </t>
  </si>
  <si>
    <t>Claro S.A</t>
  </si>
  <si>
    <t>40.432.544/0001-47</t>
  </si>
  <si>
    <t>telefone celular</t>
  </si>
  <si>
    <t>Cedeco Diagnósticos Médicos Ltda</t>
  </si>
  <si>
    <t>54.787.338/0001-64</t>
  </si>
  <si>
    <t>01.463.474/0002-13</t>
  </si>
  <si>
    <t>Centrho de Haematologia e Hemoterapia de Mogi das Cruzes Ltda</t>
  </si>
  <si>
    <t>serviços de hemoterapia</t>
  </si>
  <si>
    <t>Alexandre Marques</t>
  </si>
  <si>
    <t>284.896.558-47</t>
  </si>
  <si>
    <t>Maria Angeliza M. S Bassila,</t>
  </si>
  <si>
    <t>Tesoureira</t>
  </si>
  <si>
    <t>Viação Jacarei Ltda</t>
  </si>
  <si>
    <t>50.479.476/0001-25</t>
  </si>
  <si>
    <t>27.197.986/0001-98</t>
  </si>
  <si>
    <t>locação incubadora</t>
  </si>
  <si>
    <t>Med Ribeirão Service Vendas e Assitencia Tecnica Hopsitalar Ltda</t>
  </si>
  <si>
    <t>Telefonica SP</t>
  </si>
  <si>
    <t>02.558.157/0001-62</t>
  </si>
  <si>
    <t>telefone fixo</t>
  </si>
  <si>
    <t>locação equipamento</t>
  </si>
  <si>
    <t>Bem Viver Serviços Técnicos Ltda</t>
  </si>
  <si>
    <t>06.863.003/0001-35</t>
  </si>
  <si>
    <t>14.264.034/0001-06</t>
  </si>
  <si>
    <t>serviço de manutenção predial</t>
  </si>
  <si>
    <t>serviço prestado</t>
  </si>
  <si>
    <t>32.798.703/0001-01</t>
  </si>
  <si>
    <t>manutenção ar comprimido</t>
  </si>
  <si>
    <t>J A A M Teixeira Comércio Ltda</t>
  </si>
  <si>
    <t>RCOM Equipamentos e Serviços para Telecomunicações</t>
  </si>
  <si>
    <t>03.920.323/0001-91</t>
  </si>
  <si>
    <t>manutenção pabx</t>
  </si>
  <si>
    <t>FG  Locação de Equipamentos Ltda</t>
  </si>
  <si>
    <t>49.494.691/0001-16</t>
  </si>
  <si>
    <t>locação de impressoras</t>
  </si>
  <si>
    <t>07.271.413/0003-11</t>
  </si>
  <si>
    <t>locação de equipamento rx</t>
  </si>
  <si>
    <t>Superdatta Tecnologia Ltda</t>
  </si>
  <si>
    <t>14.457.456/0001-90</t>
  </si>
  <si>
    <t xml:space="preserve">locação de equipamento </t>
  </si>
  <si>
    <t>locação de pabx</t>
  </si>
  <si>
    <t>7.302.855/0001-70</t>
  </si>
  <si>
    <t>locação de camas</t>
  </si>
  <si>
    <t>Seemed Representações Ltda</t>
  </si>
  <si>
    <t>Atmosfera Gestão e Higienização de Texteis S.A</t>
  </si>
  <si>
    <t>00.886.257/0002-73</t>
  </si>
  <si>
    <t>locação de enxoval</t>
  </si>
  <si>
    <t>Comaho Comércio de Materiais Hospitalares Ltda</t>
  </si>
  <si>
    <t>54.559.893/0001-39</t>
  </si>
  <si>
    <t>locação de cadioversor</t>
  </si>
  <si>
    <t>18.941.423/0001-71</t>
  </si>
  <si>
    <t>Convênio nº 27/2024</t>
  </si>
  <si>
    <t>60 meses</t>
  </si>
  <si>
    <t>exames</t>
  </si>
  <si>
    <t>08.170.849/0001-15</t>
  </si>
  <si>
    <t>serviço de internet</t>
  </si>
  <si>
    <t>Federação das Santa Casas Fehosp</t>
  </si>
  <si>
    <t>62.655.428/0001-20</t>
  </si>
  <si>
    <t>mensalidade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</si>
  <si>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</si>
  <si>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Desktop S.A</t>
  </si>
  <si>
    <t>locação de veículo</t>
  </si>
  <si>
    <t>Classe Locação de Móveis Ltda Me</t>
  </si>
  <si>
    <t>04.188.692/0001-02</t>
  </si>
  <si>
    <t>assessoria jurídica</t>
  </si>
  <si>
    <t>Elisangela do Nascimento Sociedade Individual de Advocacia</t>
  </si>
  <si>
    <t>43.185.468/0001-00</t>
  </si>
  <si>
    <t xml:space="preserve">Sindicato das Santas Casa </t>
  </si>
  <si>
    <t>05.488.116/0001-35</t>
  </si>
  <si>
    <t>contrib associativa</t>
  </si>
  <si>
    <t>Inovafrio Refrigeração Ltda</t>
  </si>
  <si>
    <t>36.663.265/0001-17</t>
  </si>
  <si>
    <t>manutenção ar condicionado</t>
  </si>
  <si>
    <t>serviço prestado (parcial)</t>
  </si>
  <si>
    <t>M.H.F Sistemas Ltda Epp</t>
  </si>
  <si>
    <t>04.676.708/0001-18</t>
  </si>
  <si>
    <t>Movida Participações S.A</t>
  </si>
  <si>
    <t>21.314.559/0001-66</t>
  </si>
  <si>
    <t>House Tecnologia da Informação Ltda</t>
  </si>
  <si>
    <t>Nova Era Com Serv Equip Hospitalares</t>
  </si>
  <si>
    <t>extrato</t>
  </si>
  <si>
    <t>serviços médicos</t>
  </si>
  <si>
    <t>medicamento</t>
  </si>
  <si>
    <t>material médico hospitalar</t>
  </si>
  <si>
    <t>Termo de Aditamento nº 01</t>
  </si>
  <si>
    <t>Sempre Solar Comércio e Serviços de Materiais Eletricos Ltda</t>
  </si>
  <si>
    <t>Despesas Financeiras</t>
  </si>
  <si>
    <t>Nathan Soares dos Reis</t>
  </si>
  <si>
    <t>44.631.592/0001-15</t>
  </si>
  <si>
    <t>Drogarema Drogaria e Perfumaria Ltda</t>
  </si>
  <si>
    <t>12.003.055/0001-34</t>
  </si>
  <si>
    <t>material de higiene pessoal</t>
  </si>
  <si>
    <t>Noseap Fisioterapia e Reabilitação Ltda</t>
  </si>
  <si>
    <t>37.556.641/0001-37</t>
  </si>
  <si>
    <t>serviços prestados</t>
  </si>
  <si>
    <t>Sinconecta Tecnologia de Informação Ltda</t>
  </si>
  <si>
    <t>10.710.409/0001-55</t>
  </si>
  <si>
    <t>licenciamento gestão em saúde</t>
  </si>
  <si>
    <t>Final Engenharia Ltda</t>
  </si>
  <si>
    <t>43.139.613/0001-17</t>
  </si>
  <si>
    <t>King Soluções Corporativas Ltda</t>
  </si>
  <si>
    <t>60.074.813/0001-58</t>
  </si>
  <si>
    <t>armário</t>
  </si>
  <si>
    <t>08/122/025</t>
  </si>
  <si>
    <t>Sincromed Equipamentos e Mnautenção Hospitalar Ltda Me</t>
  </si>
  <si>
    <t>11.023.311/0001-92</t>
  </si>
  <si>
    <t>Futura Comércio de Produtos Médicos e Hospitalares Ltda</t>
  </si>
  <si>
    <t>material médico hospitalar (parcial)</t>
  </si>
  <si>
    <t>Transf. Bancária nº 2600365 constante do Extrato</t>
  </si>
  <si>
    <t>Guararema, 05 de janeiro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</si>
</sst>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.5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0" fontId="16" fillId="0" borderId="1" xfId="0" applyFont="1" applyBorder="1"/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0" fontId="1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2" fillId="0" borderId="1" xfId="0" applyNumberFormat="1" applyFont="1" applyBorder="1"/>
    <xf numFmtId="0" fontId="4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14" fontId="3" fillId="4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19" fillId="0" borderId="1" xfId="0" applyNumberFormat="1" applyFont="1" applyBorder="1"/>
    <xf numFmtId="164" fontId="19" fillId="0" borderId="1" xfId="1" applyFont="1" applyFill="1" applyBorder="1"/>
    <xf numFmtId="0" fontId="20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left"/>
    </xf>
    <xf numFmtId="0" fontId="3" fillId="0" borderId="0" xfId="0" applyFont="1" applyAlignment="1">
      <alignment wrapText="1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tabSelected="1" topLeftCell="A12" zoomScaleNormal="100" workbookViewId="0">
      <selection activeCell="H26" sqref="H2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  <col min="9" max="9" width="13.5703125" customWidth="1"/>
    <col min="10" max="10" width="17.42578125" customWidth="1"/>
  </cols>
  <sheetData>
    <row r="1" spans="1:6" x14ac:dyDescent="0.25">
      <c r="A1" s="77" t="s">
        <v>92</v>
      </c>
      <c r="B1" s="77"/>
      <c r="C1" s="77"/>
      <c r="D1" s="77"/>
      <c r="E1" s="77"/>
      <c r="F1" s="77"/>
    </row>
    <row r="2" spans="1:6" x14ac:dyDescent="0.25">
      <c r="A2" s="77" t="s">
        <v>74</v>
      </c>
      <c r="B2" s="77"/>
      <c r="C2" s="77"/>
      <c r="D2" s="77"/>
      <c r="E2" s="77"/>
      <c r="F2" s="77"/>
    </row>
    <row r="3" spans="1:6" x14ac:dyDescent="0.25">
      <c r="A3" s="77" t="s">
        <v>0</v>
      </c>
      <c r="B3" s="77"/>
      <c r="C3" s="77"/>
      <c r="D3" s="77"/>
      <c r="E3" s="77"/>
      <c r="F3" s="77"/>
    </row>
    <row r="4" spans="1:6" x14ac:dyDescent="0.25">
      <c r="A4" s="77" t="s">
        <v>75</v>
      </c>
      <c r="B4" s="77"/>
      <c r="C4" s="77"/>
      <c r="D4" s="77"/>
      <c r="E4" s="77"/>
      <c r="F4" s="77"/>
    </row>
    <row r="5" spans="1:6" ht="18.75" customHeight="1" x14ac:dyDescent="0.25">
      <c r="A5" s="1"/>
      <c r="B5" s="1"/>
      <c r="C5" s="1"/>
      <c r="D5" s="1"/>
      <c r="E5" s="1"/>
      <c r="F5" s="1"/>
    </row>
    <row r="6" spans="1:6" x14ac:dyDescent="0.25">
      <c r="A6" s="12" t="s">
        <v>76</v>
      </c>
      <c r="B6" s="90" t="s">
        <v>63</v>
      </c>
      <c r="C6" s="90"/>
      <c r="D6" s="90"/>
      <c r="E6" s="90"/>
      <c r="F6" s="90"/>
    </row>
    <row r="7" spans="1:6" x14ac:dyDescent="0.25">
      <c r="A7" s="12" t="s">
        <v>77</v>
      </c>
      <c r="B7" s="6" t="s">
        <v>64</v>
      </c>
      <c r="C7" s="6"/>
      <c r="D7" s="6"/>
      <c r="E7" s="6"/>
      <c r="F7" s="6"/>
    </row>
    <row r="8" spans="1:6" x14ac:dyDescent="0.25">
      <c r="A8" s="12" t="s">
        <v>1</v>
      </c>
      <c r="B8" s="6" t="s">
        <v>65</v>
      </c>
      <c r="C8" s="6"/>
      <c r="D8" s="6"/>
      <c r="E8" s="6"/>
      <c r="F8" s="6"/>
    </row>
    <row r="9" spans="1:6" x14ac:dyDescent="0.25">
      <c r="A9" s="12" t="s">
        <v>2</v>
      </c>
      <c r="B9" s="6" t="s">
        <v>66</v>
      </c>
      <c r="C9" s="6"/>
      <c r="D9" s="6"/>
      <c r="E9" s="6"/>
      <c r="F9" s="6"/>
    </row>
    <row r="10" spans="1:6" x14ac:dyDescent="0.25">
      <c r="A10" s="12" t="s">
        <v>78</v>
      </c>
      <c r="B10" s="6" t="s">
        <v>113</v>
      </c>
      <c r="C10" s="6"/>
      <c r="D10" s="6"/>
      <c r="E10" s="6"/>
      <c r="F10" s="6"/>
    </row>
    <row r="11" spans="1:6" x14ac:dyDescent="0.25">
      <c r="A11" s="12" t="s">
        <v>3</v>
      </c>
      <c r="B11" s="6" t="s">
        <v>114</v>
      </c>
      <c r="C11" s="6"/>
      <c r="D11" s="6"/>
      <c r="E11" s="6"/>
      <c r="F11" s="6"/>
    </row>
    <row r="12" spans="1:6" ht="27.75" customHeight="1" x14ac:dyDescent="0.25">
      <c r="A12" s="12" t="s">
        <v>79</v>
      </c>
      <c r="B12" s="98" t="s">
        <v>67</v>
      </c>
      <c r="C12" s="98"/>
      <c r="D12" s="98"/>
      <c r="E12" s="98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ht="10.5" customHeight="1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99" t="s">
        <v>9</v>
      </c>
      <c r="E16" s="99"/>
      <c r="F16" s="1"/>
    </row>
    <row r="17" spans="1:12" ht="26.25" customHeight="1" x14ac:dyDescent="0.25">
      <c r="A17" s="2" t="s">
        <v>156</v>
      </c>
      <c r="B17" s="13">
        <v>45504</v>
      </c>
      <c r="C17" s="45" t="s">
        <v>157</v>
      </c>
      <c r="D17" s="96">
        <v>2782363.2</v>
      </c>
      <c r="E17" s="96"/>
      <c r="F17" s="1"/>
      <c r="H17" s="1"/>
      <c r="I17" s="61"/>
      <c r="J17" s="44"/>
      <c r="K17" s="62"/>
      <c r="L17" s="62"/>
    </row>
    <row r="18" spans="1:12" ht="18.75" customHeight="1" x14ac:dyDescent="0.25">
      <c r="A18" s="2" t="s">
        <v>189</v>
      </c>
      <c r="B18" s="13">
        <v>45821</v>
      </c>
      <c r="C18" s="52">
        <v>47329</v>
      </c>
      <c r="D18" s="96">
        <v>151280.48000000001</v>
      </c>
      <c r="E18" s="96"/>
      <c r="F18" s="1"/>
      <c r="H18" s="1"/>
      <c r="I18" s="61"/>
      <c r="J18" s="44"/>
      <c r="K18" s="62"/>
      <c r="L18" s="62"/>
    </row>
    <row r="19" spans="1:12" ht="15" customHeight="1" x14ac:dyDescent="0.25">
      <c r="A19" s="1"/>
      <c r="B19" s="1"/>
      <c r="C19" s="1"/>
      <c r="D19" s="1"/>
      <c r="E19" s="1"/>
      <c r="F19" s="1"/>
    </row>
    <row r="20" spans="1:12" ht="18.75" customHeight="1" x14ac:dyDescent="0.25">
      <c r="A20" s="97" t="s">
        <v>68</v>
      </c>
      <c r="B20" s="97"/>
      <c r="C20" s="97"/>
      <c r="D20" s="97"/>
      <c r="E20" s="97"/>
      <c r="F20" s="1"/>
    </row>
    <row r="21" spans="1:12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12" ht="31.5" customHeight="1" x14ac:dyDescent="0.25">
      <c r="A22" s="75">
        <v>46003</v>
      </c>
      <c r="B22" s="34">
        <f>117636.02+36297.13</f>
        <v>153933.15</v>
      </c>
      <c r="C22" s="75">
        <v>46003</v>
      </c>
      <c r="D22" s="76" t="s">
        <v>213</v>
      </c>
      <c r="E22" s="34">
        <v>153933.15</v>
      </c>
      <c r="F22" s="35"/>
      <c r="G22" s="35"/>
      <c r="H22" s="28"/>
    </row>
    <row r="23" spans="1:12" ht="31.5" customHeight="1" x14ac:dyDescent="0.25">
      <c r="A23" s="70"/>
      <c r="B23" s="71"/>
      <c r="C23" s="70"/>
      <c r="D23" s="72"/>
      <c r="E23" s="71"/>
      <c r="G23" s="35"/>
      <c r="H23" s="28"/>
    </row>
    <row r="24" spans="1:12" ht="30.75" customHeight="1" x14ac:dyDescent="0.25">
      <c r="A24" s="70"/>
      <c r="B24" s="71"/>
      <c r="C24" s="70"/>
      <c r="D24" s="72"/>
      <c r="E24" s="71"/>
      <c r="G24" s="35"/>
    </row>
    <row r="25" spans="1:12" ht="18" customHeight="1" x14ac:dyDescent="0.25">
      <c r="A25" s="92" t="s">
        <v>71</v>
      </c>
      <c r="B25" s="92"/>
      <c r="C25" s="92"/>
      <c r="D25" s="36"/>
      <c r="E25" s="64">
        <v>30852.27</v>
      </c>
      <c r="G25" s="35"/>
    </row>
    <row r="26" spans="1:12" ht="18" customHeight="1" x14ac:dyDescent="0.25">
      <c r="A26" s="92" t="s">
        <v>15</v>
      </c>
      <c r="B26" s="92"/>
      <c r="C26" s="92"/>
      <c r="D26" s="36"/>
      <c r="E26" s="34">
        <f>E22+E24+E23</f>
        <v>153933.15</v>
      </c>
      <c r="H26" s="35"/>
    </row>
    <row r="27" spans="1:12" ht="18" customHeight="1" x14ac:dyDescent="0.25">
      <c r="A27" s="92" t="s">
        <v>19</v>
      </c>
      <c r="B27" s="92"/>
      <c r="C27" s="92"/>
      <c r="D27" s="36"/>
      <c r="E27" s="34">
        <f>167.95+0.02+0.87</f>
        <v>168.84</v>
      </c>
      <c r="G27" s="35"/>
    </row>
    <row r="28" spans="1:12" ht="18" customHeight="1" x14ac:dyDescent="0.25">
      <c r="A28" s="92" t="s">
        <v>80</v>
      </c>
      <c r="B28" s="92"/>
      <c r="C28" s="92"/>
      <c r="D28" s="36"/>
      <c r="E28" s="34">
        <v>0</v>
      </c>
    </row>
    <row r="29" spans="1:12" ht="18" customHeight="1" x14ac:dyDescent="0.25">
      <c r="A29" s="91" t="s">
        <v>16</v>
      </c>
      <c r="B29" s="91"/>
      <c r="C29" s="91"/>
      <c r="D29" s="5"/>
      <c r="E29" s="21">
        <f>E25+E26+E27+E28</f>
        <v>184954.25999999998</v>
      </c>
    </row>
    <row r="30" spans="1:12" ht="18" customHeight="1" x14ac:dyDescent="0.25">
      <c r="A30" s="93"/>
      <c r="B30" s="94"/>
      <c r="C30" s="95"/>
      <c r="D30" s="7"/>
      <c r="E30" s="20"/>
    </row>
    <row r="31" spans="1:12" ht="18" customHeight="1" x14ac:dyDescent="0.25">
      <c r="A31" s="91" t="s">
        <v>81</v>
      </c>
      <c r="B31" s="91"/>
      <c r="C31" s="91"/>
      <c r="D31" s="5"/>
      <c r="E31" s="14">
        <v>0</v>
      </c>
    </row>
    <row r="32" spans="1:12" ht="18" customHeight="1" x14ac:dyDescent="0.25">
      <c r="A32" s="91" t="s">
        <v>17</v>
      </c>
      <c r="B32" s="91"/>
      <c r="C32" s="91"/>
      <c r="D32" s="5"/>
      <c r="E32" s="22">
        <f>E29+E31</f>
        <v>184954.25999999998</v>
      </c>
      <c r="H32" s="28"/>
      <c r="I32" s="28"/>
    </row>
    <row r="33" spans="1:6" ht="10.5" customHeight="1" x14ac:dyDescent="0.25">
      <c r="A33" s="8" t="s">
        <v>20</v>
      </c>
      <c r="B33" s="6"/>
      <c r="C33" s="6"/>
    </row>
    <row r="34" spans="1:6" x14ac:dyDescent="0.25">
      <c r="A34" s="8" t="s">
        <v>21</v>
      </c>
      <c r="B34" s="6"/>
      <c r="C34" s="6"/>
    </row>
    <row r="35" spans="1:6" x14ac:dyDescent="0.25">
      <c r="A35" s="8" t="s">
        <v>82</v>
      </c>
      <c r="B35" s="6"/>
      <c r="C35" s="6"/>
    </row>
    <row r="36" spans="1:6" ht="39.75" customHeight="1" x14ac:dyDescent="0.25">
      <c r="A36" s="78" t="s">
        <v>164</v>
      </c>
      <c r="B36" s="78"/>
      <c r="C36" s="78"/>
      <c r="D36" s="78"/>
      <c r="E36" s="78"/>
      <c r="F36" s="78"/>
    </row>
    <row r="37" spans="1:6" ht="12" customHeight="1" x14ac:dyDescent="0.25">
      <c r="A37" s="44"/>
      <c r="B37" s="44"/>
      <c r="C37" s="44"/>
      <c r="D37" s="44"/>
      <c r="E37" s="44"/>
      <c r="F37" s="44"/>
    </row>
    <row r="38" spans="1:6" ht="12" customHeight="1" x14ac:dyDescent="0.25">
      <c r="A38" s="44"/>
      <c r="B38" s="44"/>
      <c r="C38" s="44"/>
      <c r="D38" s="44"/>
      <c r="E38" s="44"/>
      <c r="F38" s="44"/>
    </row>
    <row r="39" spans="1:6" ht="12" customHeight="1" x14ac:dyDescent="0.25">
      <c r="A39" s="44"/>
      <c r="B39" s="44"/>
      <c r="C39" s="44"/>
      <c r="D39" s="44"/>
      <c r="E39" s="44"/>
      <c r="F39" s="44"/>
    </row>
    <row r="40" spans="1:6" ht="12" customHeight="1" x14ac:dyDescent="0.25">
      <c r="A40" s="44"/>
      <c r="B40" s="44"/>
      <c r="C40" s="44"/>
      <c r="D40" s="44"/>
      <c r="E40" s="44"/>
      <c r="F40" s="44"/>
    </row>
    <row r="41" spans="1:6" ht="12" customHeight="1" x14ac:dyDescent="0.25">
      <c r="A41" s="44"/>
      <c r="B41" s="44"/>
      <c r="C41" s="44"/>
      <c r="D41" s="44"/>
      <c r="E41" s="44"/>
      <c r="F41" s="44"/>
    </row>
    <row r="42" spans="1:6" x14ac:dyDescent="0.25">
      <c r="A42" s="77" t="s">
        <v>92</v>
      </c>
      <c r="B42" s="77"/>
      <c r="C42" s="77"/>
      <c r="D42" s="77"/>
      <c r="E42" s="77"/>
      <c r="F42" s="77"/>
    </row>
    <row r="43" spans="1:6" x14ac:dyDescent="0.25">
      <c r="A43" s="77" t="s">
        <v>74</v>
      </c>
      <c r="B43" s="77"/>
      <c r="C43" s="77"/>
      <c r="D43" s="77"/>
      <c r="E43" s="77"/>
      <c r="F43" s="77"/>
    </row>
    <row r="44" spans="1:6" x14ac:dyDescent="0.25">
      <c r="A44" s="77" t="s">
        <v>0</v>
      </c>
      <c r="B44" s="77"/>
      <c r="C44" s="77"/>
      <c r="D44" s="77"/>
      <c r="E44" s="77"/>
      <c r="F44" s="77"/>
    </row>
    <row r="45" spans="1:6" x14ac:dyDescent="0.25">
      <c r="A45" s="77" t="s">
        <v>75</v>
      </c>
      <c r="B45" s="77"/>
      <c r="C45" s="77"/>
      <c r="D45" s="77"/>
      <c r="E45" s="77"/>
      <c r="F45" s="77"/>
    </row>
    <row r="46" spans="1:6" ht="5.25" customHeight="1" x14ac:dyDescent="0.25">
      <c r="A46" s="32"/>
      <c r="B46" s="32"/>
      <c r="C46" s="32"/>
      <c r="D46" s="32"/>
      <c r="E46" s="32"/>
      <c r="F46" s="32"/>
    </row>
    <row r="47" spans="1:6" x14ac:dyDescent="0.25">
      <c r="A47" s="85" t="s">
        <v>69</v>
      </c>
      <c r="B47" s="86"/>
      <c r="C47" s="86"/>
      <c r="D47" s="86"/>
      <c r="E47" s="86"/>
      <c r="F47" s="87"/>
    </row>
    <row r="48" spans="1:6" x14ac:dyDescent="0.25">
      <c r="A48" s="88" t="s">
        <v>22</v>
      </c>
      <c r="B48" s="88"/>
      <c r="C48" s="88"/>
      <c r="D48" s="88"/>
      <c r="E48" s="88"/>
      <c r="F48" s="88"/>
    </row>
    <row r="49" spans="1:8" ht="71.25" customHeight="1" x14ac:dyDescent="0.25">
      <c r="A49" s="9" t="s">
        <v>23</v>
      </c>
      <c r="B49" s="9" t="s">
        <v>24</v>
      </c>
      <c r="C49" s="9" t="s">
        <v>25</v>
      </c>
      <c r="D49" s="9" t="s">
        <v>26</v>
      </c>
      <c r="E49" s="9" t="s">
        <v>85</v>
      </c>
      <c r="F49" s="9" t="s">
        <v>27</v>
      </c>
    </row>
    <row r="50" spans="1:8" ht="25.35" customHeight="1" x14ac:dyDescent="0.25">
      <c r="A50" s="2" t="s">
        <v>28</v>
      </c>
      <c r="B50" s="30">
        <v>10317.629999999999</v>
      </c>
      <c r="C50" s="30">
        <v>0</v>
      </c>
      <c r="D50" s="30">
        <v>10317.629999999999</v>
      </c>
      <c r="E50" s="14">
        <f>C50+D50</f>
        <v>10317.629999999999</v>
      </c>
      <c r="F50" s="30">
        <v>0</v>
      </c>
    </row>
    <row r="51" spans="1:8" ht="21.75" customHeight="1" x14ac:dyDescent="0.25">
      <c r="A51" s="2" t="s">
        <v>29</v>
      </c>
      <c r="B51" s="30">
        <v>0</v>
      </c>
      <c r="C51" s="30">
        <v>0</v>
      </c>
      <c r="D51" s="30">
        <v>0</v>
      </c>
      <c r="E51" s="14">
        <f t="shared" ref="E51:E65" si="0">C51+D51</f>
        <v>0</v>
      </c>
      <c r="F51" s="30">
        <v>0</v>
      </c>
    </row>
    <row r="52" spans="1:8" ht="25.35" customHeight="1" x14ac:dyDescent="0.25">
      <c r="A52" s="2" t="s">
        <v>30</v>
      </c>
      <c r="B52" s="30">
        <v>56.19</v>
      </c>
      <c r="C52" s="30">
        <v>0</v>
      </c>
      <c r="D52" s="30">
        <v>56.19</v>
      </c>
      <c r="E52" s="14">
        <f t="shared" si="0"/>
        <v>56.19</v>
      </c>
      <c r="F52" s="30">
        <v>0</v>
      </c>
      <c r="H52" s="47"/>
    </row>
    <row r="53" spans="1:8" ht="25.35" customHeight="1" x14ac:dyDescent="0.25">
      <c r="A53" s="2" t="s">
        <v>83</v>
      </c>
      <c r="B53" s="30">
        <v>8449.7099999999991</v>
      </c>
      <c r="C53" s="30">
        <v>0</v>
      </c>
      <c r="D53" s="30">
        <v>8449.7099999999991</v>
      </c>
      <c r="E53" s="14">
        <f t="shared" si="0"/>
        <v>8449.7099999999991</v>
      </c>
      <c r="F53" s="30">
        <v>0</v>
      </c>
    </row>
    <row r="54" spans="1:8" ht="25.35" customHeight="1" x14ac:dyDescent="0.25">
      <c r="A54" s="2" t="s">
        <v>31</v>
      </c>
      <c r="B54" s="30">
        <v>0</v>
      </c>
      <c r="C54" s="30">
        <v>0</v>
      </c>
      <c r="D54" s="30">
        <v>0</v>
      </c>
      <c r="E54" s="14">
        <f t="shared" si="0"/>
        <v>0</v>
      </c>
      <c r="F54" s="30">
        <v>0</v>
      </c>
    </row>
    <row r="55" spans="1:8" ht="25.35" customHeight="1" x14ac:dyDescent="0.25">
      <c r="A55" s="4" t="s">
        <v>32</v>
      </c>
      <c r="B55" s="30">
        <v>123.19</v>
      </c>
      <c r="C55" s="30">
        <v>0</v>
      </c>
      <c r="D55" s="30">
        <v>123.19</v>
      </c>
      <c r="E55" s="14">
        <f t="shared" si="0"/>
        <v>123.19</v>
      </c>
      <c r="F55" s="30">
        <v>0</v>
      </c>
    </row>
    <row r="56" spans="1:8" ht="25.35" customHeight="1" x14ac:dyDescent="0.25">
      <c r="A56" s="2" t="s">
        <v>48</v>
      </c>
      <c r="B56" s="30">
        <v>2362.4</v>
      </c>
      <c r="C56" s="30">
        <v>0</v>
      </c>
      <c r="D56" s="30">
        <v>2362.4</v>
      </c>
      <c r="E56" s="14">
        <f t="shared" si="0"/>
        <v>2362.4</v>
      </c>
      <c r="F56" s="30">
        <v>0</v>
      </c>
    </row>
    <row r="57" spans="1:8" ht="25.35" customHeight="1" x14ac:dyDescent="0.25">
      <c r="A57" s="4" t="s">
        <v>33</v>
      </c>
      <c r="B57" s="30">
        <v>36013.67</v>
      </c>
      <c r="C57" s="30">
        <v>0</v>
      </c>
      <c r="D57" s="30">
        <v>36013.67</v>
      </c>
      <c r="E57" s="14">
        <f t="shared" si="0"/>
        <v>36013.67</v>
      </c>
      <c r="F57" s="30">
        <v>0</v>
      </c>
    </row>
    <row r="58" spans="1:8" ht="25.35" customHeight="1" x14ac:dyDescent="0.25">
      <c r="A58" s="2" t="s">
        <v>34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8" ht="25.35" customHeight="1" x14ac:dyDescent="0.25">
      <c r="A59" s="2" t="s">
        <v>42</v>
      </c>
      <c r="B59" s="30">
        <v>66356.98</v>
      </c>
      <c r="C59" s="30">
        <v>0</v>
      </c>
      <c r="D59" s="30">
        <v>66356.98</v>
      </c>
      <c r="E59" s="14">
        <f t="shared" si="0"/>
        <v>66356.98</v>
      </c>
      <c r="F59" s="30">
        <v>0</v>
      </c>
    </row>
    <row r="60" spans="1:8" ht="25.35" customHeight="1" x14ac:dyDescent="0.25">
      <c r="A60" s="2" t="s">
        <v>41</v>
      </c>
      <c r="B60" s="30">
        <v>1789.86</v>
      </c>
      <c r="C60" s="30">
        <v>0</v>
      </c>
      <c r="D60" s="30">
        <v>1789.86</v>
      </c>
      <c r="E60" s="14">
        <f t="shared" si="0"/>
        <v>1789.86</v>
      </c>
      <c r="F60" s="30">
        <v>0</v>
      </c>
    </row>
    <row r="61" spans="1:8" ht="25.35" customHeight="1" x14ac:dyDescent="0.25">
      <c r="A61" s="2" t="s">
        <v>40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8" ht="25.35" customHeight="1" x14ac:dyDescent="0.25">
      <c r="A62" s="4" t="s">
        <v>35</v>
      </c>
      <c r="B62" s="30">
        <v>1005</v>
      </c>
      <c r="C62" s="30">
        <v>0</v>
      </c>
      <c r="D62" s="30">
        <v>1005</v>
      </c>
      <c r="E62" s="14">
        <f t="shared" si="0"/>
        <v>1005</v>
      </c>
      <c r="F62" s="30">
        <v>0</v>
      </c>
    </row>
    <row r="63" spans="1:8" ht="25.35" customHeight="1" x14ac:dyDescent="0.25">
      <c r="A63" s="2" t="s">
        <v>36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4" t="s">
        <v>37</v>
      </c>
      <c r="B64" s="30">
        <v>177.05</v>
      </c>
      <c r="C64" s="30">
        <v>0</v>
      </c>
      <c r="D64" s="30">
        <v>177.05</v>
      </c>
      <c r="E64" s="14">
        <f t="shared" si="0"/>
        <v>177.05</v>
      </c>
      <c r="F64" s="30">
        <v>0</v>
      </c>
    </row>
    <row r="65" spans="1:10" ht="25.35" customHeight="1" x14ac:dyDescent="0.25">
      <c r="A65" s="2" t="s">
        <v>38</v>
      </c>
      <c r="B65" s="30">
        <v>2081.88</v>
      </c>
      <c r="C65" s="30">
        <v>0</v>
      </c>
      <c r="D65" s="30">
        <v>2081.88</v>
      </c>
      <c r="E65" s="14">
        <f t="shared" si="0"/>
        <v>2081.88</v>
      </c>
      <c r="F65" s="30">
        <v>0</v>
      </c>
      <c r="H65" s="55"/>
    </row>
    <row r="66" spans="1:10" ht="25.35" customHeight="1" x14ac:dyDescent="0.25">
      <c r="A66" s="23" t="s">
        <v>39</v>
      </c>
      <c r="B66" s="22">
        <f t="shared" ref="B66:F66" si="1">SUM(B50:B65)</f>
        <v>128733.56</v>
      </c>
      <c r="C66" s="22">
        <f t="shared" si="1"/>
        <v>0</v>
      </c>
      <c r="D66" s="50">
        <f>SUM(D50:D65)</f>
        <v>128733.56</v>
      </c>
      <c r="E66" s="50">
        <f>SUM(E50:E65)</f>
        <v>128733.56</v>
      </c>
      <c r="F66" s="24">
        <f t="shared" si="1"/>
        <v>0</v>
      </c>
      <c r="I66" s="55"/>
      <c r="J66" s="55"/>
    </row>
    <row r="67" spans="1:10" x14ac:dyDescent="0.25">
      <c r="A67" s="10" t="s">
        <v>72</v>
      </c>
      <c r="I67" s="28"/>
    </row>
    <row r="68" spans="1:10" x14ac:dyDescent="0.25">
      <c r="A68" s="11" t="s">
        <v>43</v>
      </c>
      <c r="B68" s="11"/>
      <c r="C68" s="11"/>
      <c r="D68" s="11"/>
      <c r="E68" s="11"/>
      <c r="F68" s="11"/>
    </row>
    <row r="69" spans="1:10" x14ac:dyDescent="0.25">
      <c r="A69" s="11" t="s">
        <v>44</v>
      </c>
      <c r="B69" s="11"/>
      <c r="C69" s="11"/>
      <c r="D69" s="11"/>
      <c r="E69" s="11"/>
      <c r="F69" s="11"/>
    </row>
    <row r="70" spans="1:10" x14ac:dyDescent="0.25">
      <c r="A70" s="11" t="s">
        <v>45</v>
      </c>
      <c r="B70" s="11"/>
      <c r="C70" s="11"/>
      <c r="D70" s="11"/>
      <c r="E70" s="11"/>
      <c r="F70" s="11"/>
    </row>
    <row r="71" spans="1:10" ht="24" customHeight="1" x14ac:dyDescent="0.25">
      <c r="A71" s="89" t="s">
        <v>46</v>
      </c>
      <c r="B71" s="89"/>
      <c r="C71" s="89"/>
      <c r="D71" s="89"/>
      <c r="E71" s="89"/>
      <c r="F71" s="89"/>
    </row>
    <row r="72" spans="1:10" s="18" customFormat="1" ht="56.25" customHeight="1" x14ac:dyDescent="0.25">
      <c r="A72" s="89" t="s">
        <v>84</v>
      </c>
      <c r="B72" s="89"/>
      <c r="C72" s="89"/>
      <c r="D72" s="89"/>
      <c r="E72" s="89"/>
      <c r="F72" s="89"/>
    </row>
    <row r="73" spans="1:10" x14ac:dyDescent="0.25">
      <c r="A73" s="11" t="s">
        <v>47</v>
      </c>
      <c r="B73" s="11"/>
      <c r="C73" s="11"/>
      <c r="D73" s="11"/>
      <c r="E73" s="11"/>
      <c r="F73" s="11"/>
    </row>
    <row r="78" spans="1:10" x14ac:dyDescent="0.25">
      <c r="A78" s="77" t="s">
        <v>92</v>
      </c>
      <c r="B78" s="77"/>
      <c r="C78" s="77"/>
      <c r="D78" s="77"/>
      <c r="E78" s="77"/>
      <c r="F78" s="77"/>
    </row>
    <row r="79" spans="1:10" x14ac:dyDescent="0.25">
      <c r="A79" s="77" t="s">
        <v>74</v>
      </c>
      <c r="B79" s="77"/>
      <c r="C79" s="77"/>
      <c r="D79" s="77"/>
      <c r="E79" s="77"/>
      <c r="F79" s="77"/>
    </row>
    <row r="80" spans="1:10" x14ac:dyDescent="0.25">
      <c r="A80" s="77" t="s">
        <v>0</v>
      </c>
      <c r="B80" s="77"/>
      <c r="C80" s="77"/>
      <c r="D80" s="77"/>
      <c r="E80" s="77"/>
      <c r="F80" s="77"/>
    </row>
    <row r="81" spans="1:10" x14ac:dyDescent="0.25">
      <c r="A81" s="77" t="s">
        <v>75</v>
      </c>
      <c r="B81" s="77"/>
      <c r="C81" s="77"/>
      <c r="D81" s="77"/>
      <c r="E81" s="77"/>
      <c r="F81" s="77"/>
    </row>
    <row r="83" spans="1:10" ht="20.100000000000001" customHeight="1" x14ac:dyDescent="0.25">
      <c r="A83" s="79" t="s">
        <v>49</v>
      </c>
      <c r="B83" s="80"/>
      <c r="C83" s="80"/>
      <c r="D83" s="80"/>
      <c r="E83" s="81"/>
      <c r="F83" s="31"/>
    </row>
    <row r="84" spans="1:10" ht="20.100000000000001" customHeight="1" x14ac:dyDescent="0.25">
      <c r="A84" s="82" t="s">
        <v>50</v>
      </c>
      <c r="B84" s="83"/>
      <c r="C84" s="83"/>
      <c r="D84" s="83"/>
      <c r="E84" s="84"/>
      <c r="F84" s="19">
        <f>E32</f>
        <v>184954.25999999998</v>
      </c>
    </row>
    <row r="85" spans="1:10" ht="20.100000000000001" customHeight="1" x14ac:dyDescent="0.25">
      <c r="A85" s="82" t="s">
        <v>51</v>
      </c>
      <c r="B85" s="83"/>
      <c r="C85" s="83"/>
      <c r="D85" s="83"/>
      <c r="E85" s="84"/>
      <c r="F85" s="19">
        <f>C66+D66</f>
        <v>128733.56</v>
      </c>
    </row>
    <row r="86" spans="1:10" ht="20.100000000000001" customHeight="1" x14ac:dyDescent="0.25">
      <c r="A86" s="82" t="s">
        <v>52</v>
      </c>
      <c r="B86" s="83"/>
      <c r="C86" s="83"/>
      <c r="D86" s="83"/>
      <c r="E86" s="84"/>
      <c r="F86" s="19">
        <f>E29-(F85-E31)</f>
        <v>56220.699999999983</v>
      </c>
      <c r="H86" s="28"/>
    </row>
    <row r="87" spans="1:10" ht="20.100000000000001" customHeight="1" x14ac:dyDescent="0.25">
      <c r="A87" s="82" t="s">
        <v>53</v>
      </c>
      <c r="B87" s="83"/>
      <c r="C87" s="83"/>
      <c r="D87" s="83"/>
      <c r="E87" s="84"/>
      <c r="F87" s="19">
        <v>0</v>
      </c>
      <c r="H87" s="28"/>
      <c r="I87" s="28"/>
      <c r="J87" s="55"/>
    </row>
    <row r="88" spans="1:10" ht="20.100000000000001" customHeight="1" x14ac:dyDescent="0.25">
      <c r="A88" s="82" t="s">
        <v>70</v>
      </c>
      <c r="B88" s="83"/>
      <c r="C88" s="83"/>
      <c r="D88" s="83"/>
      <c r="E88" s="84"/>
      <c r="F88" s="50">
        <f>F86-F87</f>
        <v>56220.699999999983</v>
      </c>
      <c r="H88" s="28"/>
      <c r="I88" s="28"/>
    </row>
    <row r="89" spans="1:10" ht="20.100000000000001" customHeight="1" x14ac:dyDescent="0.25">
      <c r="A89" s="6"/>
      <c r="B89" s="6"/>
      <c r="C89" s="6"/>
      <c r="D89" s="6"/>
      <c r="E89" s="6"/>
      <c r="F89" s="6"/>
      <c r="H89" s="28"/>
      <c r="I89" s="28"/>
    </row>
    <row r="90" spans="1:10" x14ac:dyDescent="0.25">
      <c r="A90" s="78" t="s">
        <v>55</v>
      </c>
      <c r="B90" s="78"/>
      <c r="C90" s="78"/>
      <c r="D90" s="78"/>
      <c r="E90" s="78"/>
      <c r="F90" s="78"/>
      <c r="H90" s="28"/>
      <c r="I90" s="28"/>
    </row>
    <row r="91" spans="1:10" x14ac:dyDescent="0.25">
      <c r="A91" s="78"/>
      <c r="B91" s="78"/>
      <c r="C91" s="78"/>
      <c r="D91" s="78"/>
      <c r="E91" s="78"/>
      <c r="F91" s="78"/>
    </row>
    <row r="92" spans="1:10" x14ac:dyDescent="0.25">
      <c r="A92" s="78"/>
      <c r="B92" s="78"/>
      <c r="C92" s="78"/>
      <c r="D92" s="78"/>
      <c r="E92" s="78"/>
      <c r="F92" s="78"/>
    </row>
    <row r="93" spans="1:10" x14ac:dyDescent="0.25">
      <c r="A93" s="6"/>
      <c r="B93" s="6"/>
      <c r="C93" s="6"/>
      <c r="D93" s="6"/>
      <c r="E93" s="6"/>
      <c r="F93" s="6"/>
    </row>
    <row r="94" spans="1:10" x14ac:dyDescent="0.25">
      <c r="A94" s="6" t="s">
        <v>214</v>
      </c>
      <c r="B94" s="6"/>
      <c r="C94" s="6"/>
      <c r="D94" s="6"/>
      <c r="E94" s="6"/>
      <c r="F94" s="6"/>
      <c r="I94" s="28"/>
    </row>
    <row r="95" spans="1:10" x14ac:dyDescent="0.25">
      <c r="A95" s="6"/>
      <c r="B95" s="6"/>
      <c r="C95" s="6"/>
      <c r="D95" s="6"/>
      <c r="E95" s="6"/>
      <c r="F95" s="6"/>
    </row>
    <row r="96" spans="1:10" x14ac:dyDescent="0.25">
      <c r="A96" s="6"/>
      <c r="B96" s="6"/>
      <c r="C96" s="6"/>
      <c r="D96" s="6"/>
      <c r="E96" s="6"/>
      <c r="F96" s="57"/>
      <c r="I96" s="28"/>
    </row>
    <row r="97" spans="1:9" x14ac:dyDescent="0.25">
      <c r="A97" s="6"/>
      <c r="B97" s="6"/>
      <c r="C97" s="6"/>
      <c r="D97" s="6"/>
      <c r="E97" s="6"/>
      <c r="F97" s="6"/>
    </row>
    <row r="98" spans="1:9" x14ac:dyDescent="0.25">
      <c r="A98" s="6"/>
      <c r="B98" s="6"/>
      <c r="C98" s="6"/>
      <c r="D98" s="6"/>
      <c r="E98" s="6"/>
      <c r="F98" s="6"/>
      <c r="I98" s="28"/>
    </row>
    <row r="99" spans="1:9" x14ac:dyDescent="0.25">
      <c r="A99" s="27" t="s">
        <v>113</v>
      </c>
      <c r="B99" s="6"/>
      <c r="C99" s="27" t="s">
        <v>115</v>
      </c>
      <c r="D99" s="6"/>
      <c r="E99" s="6"/>
      <c r="F99" s="6"/>
      <c r="I99" s="28"/>
    </row>
    <row r="100" spans="1:9" x14ac:dyDescent="0.25">
      <c r="A100" s="27" t="s">
        <v>54</v>
      </c>
      <c r="B100" s="6"/>
      <c r="C100" s="27" t="s">
        <v>116</v>
      </c>
      <c r="D100" s="6"/>
      <c r="E100" s="6"/>
      <c r="F100" s="6"/>
      <c r="I100" s="28"/>
    </row>
    <row r="104" spans="1:9" x14ac:dyDescent="0.25">
      <c r="I104" s="28"/>
    </row>
  </sheetData>
  <mergeCells count="38">
    <mergeCell ref="D17:E17"/>
    <mergeCell ref="A20:E20"/>
    <mergeCell ref="B12:E12"/>
    <mergeCell ref="D16:E16"/>
    <mergeCell ref="A2:F2"/>
    <mergeCell ref="D18:E18"/>
    <mergeCell ref="A72:F72"/>
    <mergeCell ref="A81:F81"/>
    <mergeCell ref="A1:F1"/>
    <mergeCell ref="A3:F3"/>
    <mergeCell ref="A4:F4"/>
    <mergeCell ref="B6:F6"/>
    <mergeCell ref="A36:F36"/>
    <mergeCell ref="A32:C32"/>
    <mergeCell ref="A31:C31"/>
    <mergeCell ref="A29:C29"/>
    <mergeCell ref="A28:C28"/>
    <mergeCell ref="A27:C27"/>
    <mergeCell ref="A26:C26"/>
    <mergeCell ref="A25:C25"/>
    <mergeCell ref="A30:C30"/>
    <mergeCell ref="A71:F71"/>
    <mergeCell ref="A42:F42"/>
    <mergeCell ref="A43:F43"/>
    <mergeCell ref="A44:F44"/>
    <mergeCell ref="A47:F47"/>
    <mergeCell ref="A48:F48"/>
    <mergeCell ref="A45:F45"/>
    <mergeCell ref="A78:F78"/>
    <mergeCell ref="A79:F79"/>
    <mergeCell ref="A80:F80"/>
    <mergeCell ref="A90:F92"/>
    <mergeCell ref="A83:E83"/>
    <mergeCell ref="A84:E84"/>
    <mergeCell ref="A85:E85"/>
    <mergeCell ref="A86:E86"/>
    <mergeCell ref="A87:E87"/>
    <mergeCell ref="A88:E88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"/>
  <sheetViews>
    <sheetView topLeftCell="A63" zoomScaleNormal="100" workbookViewId="0">
      <selection activeCell="G52" sqref="G52:G55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5.85546875" style="18" customWidth="1"/>
    <col min="6" max="6" width="15.28515625" style="18" customWidth="1"/>
    <col min="7" max="7" width="12.7109375" style="35" customWidth="1"/>
    <col min="8" max="8" width="7.285156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9" ht="35.25" customHeight="1" x14ac:dyDescent="0.25">
      <c r="A1" s="59" t="s">
        <v>56</v>
      </c>
      <c r="B1" s="43" t="s">
        <v>57</v>
      </c>
      <c r="C1" s="16" t="s">
        <v>58</v>
      </c>
      <c r="D1" s="16" t="s">
        <v>89</v>
      </c>
      <c r="E1" s="16" t="s">
        <v>59</v>
      </c>
      <c r="F1" s="16"/>
      <c r="G1" s="37" t="s">
        <v>60</v>
      </c>
      <c r="H1" s="65" t="s">
        <v>61</v>
      </c>
    </row>
    <row r="2" spans="1:9" ht="26.25" customHeight="1" x14ac:dyDescent="0.25">
      <c r="A2" s="67">
        <v>46014</v>
      </c>
      <c r="B2" s="33">
        <v>255860</v>
      </c>
      <c r="C2" s="17" t="s">
        <v>88</v>
      </c>
      <c r="D2" s="17" t="s">
        <v>91</v>
      </c>
      <c r="E2" s="17" t="s">
        <v>73</v>
      </c>
      <c r="F2" s="17" t="s">
        <v>62</v>
      </c>
      <c r="G2" s="34">
        <v>2639.4</v>
      </c>
      <c r="H2" s="65">
        <v>231040</v>
      </c>
    </row>
    <row r="3" spans="1:9" ht="26.25" customHeight="1" x14ac:dyDescent="0.25">
      <c r="A3" s="13">
        <v>46002</v>
      </c>
      <c r="B3" s="33" t="s">
        <v>97</v>
      </c>
      <c r="C3" s="17" t="s">
        <v>117</v>
      </c>
      <c r="D3" s="17" t="s">
        <v>118</v>
      </c>
      <c r="E3" s="17" t="s">
        <v>86</v>
      </c>
      <c r="F3" s="17" t="s">
        <v>62</v>
      </c>
      <c r="G3" s="34">
        <v>421.06</v>
      </c>
      <c r="H3" s="65">
        <v>2804</v>
      </c>
    </row>
    <row r="4" spans="1:9" ht="26.25" customHeight="1" x14ac:dyDescent="0.25">
      <c r="A4" s="13">
        <v>46014</v>
      </c>
      <c r="B4" s="33" t="s">
        <v>97</v>
      </c>
      <c r="C4" s="17" t="s">
        <v>87</v>
      </c>
      <c r="D4" s="17" t="s">
        <v>90</v>
      </c>
      <c r="E4" s="17" t="s">
        <v>73</v>
      </c>
      <c r="F4" s="17" t="s">
        <v>62</v>
      </c>
      <c r="G4" s="34">
        <v>2069.35</v>
      </c>
      <c r="H4" s="65">
        <v>2828</v>
      </c>
    </row>
    <row r="5" spans="1:9" ht="26.25" customHeight="1" x14ac:dyDescent="0.25">
      <c r="A5" s="13">
        <v>46014</v>
      </c>
      <c r="B5" s="33" t="s">
        <v>97</v>
      </c>
      <c r="C5" s="17" t="s">
        <v>117</v>
      </c>
      <c r="D5" s="17" t="s">
        <v>118</v>
      </c>
      <c r="E5" s="17" t="s">
        <v>86</v>
      </c>
      <c r="F5" s="17" t="s">
        <v>62</v>
      </c>
      <c r="G5" s="34">
        <v>5187.82</v>
      </c>
      <c r="H5" s="65">
        <v>2829</v>
      </c>
    </row>
    <row r="6" spans="1:9" ht="28.5" customHeight="1" x14ac:dyDescent="0.25">
      <c r="A6" s="13">
        <v>45979</v>
      </c>
      <c r="B6" s="33">
        <v>276</v>
      </c>
      <c r="C6" s="53" t="s">
        <v>192</v>
      </c>
      <c r="D6" s="17" t="s">
        <v>193</v>
      </c>
      <c r="E6" s="17" t="s">
        <v>188</v>
      </c>
      <c r="F6" s="17" t="s">
        <v>188</v>
      </c>
      <c r="G6" s="34">
        <v>1049.7</v>
      </c>
      <c r="H6" s="65">
        <v>2797</v>
      </c>
    </row>
    <row r="7" spans="1:9" ht="26.25" customHeight="1" x14ac:dyDescent="0.25">
      <c r="A7" s="13">
        <v>45992</v>
      </c>
      <c r="B7" s="73">
        <v>14059</v>
      </c>
      <c r="C7" s="53" t="s">
        <v>194</v>
      </c>
      <c r="D7" s="17" t="s">
        <v>195</v>
      </c>
      <c r="E7" s="17" t="s">
        <v>187</v>
      </c>
      <c r="F7" s="17" t="s">
        <v>187</v>
      </c>
      <c r="G7" s="34">
        <f>70.23-14.04</f>
        <v>56.190000000000005</v>
      </c>
      <c r="H7" s="65">
        <v>2801</v>
      </c>
    </row>
    <row r="8" spans="1:9" ht="26.25" customHeight="1" x14ac:dyDescent="0.25">
      <c r="A8" s="13">
        <v>45992</v>
      </c>
      <c r="B8" s="73">
        <v>14059</v>
      </c>
      <c r="C8" s="53" t="s">
        <v>194</v>
      </c>
      <c r="D8" s="17" t="s">
        <v>195</v>
      </c>
      <c r="E8" s="17" t="s">
        <v>196</v>
      </c>
      <c r="F8" s="17" t="s">
        <v>32</v>
      </c>
      <c r="G8" s="34">
        <v>123.19</v>
      </c>
      <c r="H8" s="65">
        <v>2801</v>
      </c>
    </row>
    <row r="9" spans="1:9" ht="26.25" customHeight="1" x14ac:dyDescent="0.25">
      <c r="A9" s="13">
        <v>45991</v>
      </c>
      <c r="B9" s="33" t="s">
        <v>95</v>
      </c>
      <c r="C9" s="53" t="s">
        <v>96</v>
      </c>
      <c r="D9" s="17" t="s">
        <v>65</v>
      </c>
      <c r="E9" s="17" t="s">
        <v>186</v>
      </c>
      <c r="F9" s="17" t="s">
        <v>186</v>
      </c>
      <c r="G9" s="34">
        <v>342.68</v>
      </c>
      <c r="H9" s="63">
        <v>391405</v>
      </c>
    </row>
    <row r="10" spans="1:9" ht="26.25" customHeight="1" x14ac:dyDescent="0.25">
      <c r="A10" s="13">
        <v>45991</v>
      </c>
      <c r="B10" s="33" t="s">
        <v>95</v>
      </c>
      <c r="C10" s="53" t="s">
        <v>96</v>
      </c>
      <c r="D10" s="17" t="s">
        <v>65</v>
      </c>
      <c r="E10" s="17" t="s">
        <v>186</v>
      </c>
      <c r="F10" s="17" t="s">
        <v>186</v>
      </c>
      <c r="G10" s="34">
        <v>1062.33</v>
      </c>
      <c r="H10" s="63">
        <v>391406</v>
      </c>
    </row>
    <row r="11" spans="1:9" ht="26.25" customHeight="1" x14ac:dyDescent="0.25">
      <c r="A11" s="13">
        <v>45991</v>
      </c>
      <c r="B11" s="33" t="s">
        <v>95</v>
      </c>
      <c r="C11" s="53" t="s">
        <v>96</v>
      </c>
      <c r="D11" s="17" t="s">
        <v>65</v>
      </c>
      <c r="E11" s="17" t="s">
        <v>186</v>
      </c>
      <c r="F11" s="17" t="s">
        <v>186</v>
      </c>
      <c r="G11" s="34">
        <v>53.51</v>
      </c>
      <c r="H11" s="63">
        <v>391405</v>
      </c>
    </row>
    <row r="12" spans="1:9" ht="26.25" customHeight="1" x14ac:dyDescent="0.25">
      <c r="A12" s="13">
        <v>45991</v>
      </c>
      <c r="B12" s="33" t="s">
        <v>95</v>
      </c>
      <c r="C12" s="53" t="s">
        <v>96</v>
      </c>
      <c r="D12" s="17" t="s">
        <v>65</v>
      </c>
      <c r="E12" s="17" t="s">
        <v>186</v>
      </c>
      <c r="F12" s="17" t="s">
        <v>186</v>
      </c>
      <c r="G12" s="34">
        <v>165.88</v>
      </c>
      <c r="H12" s="63">
        <v>391406</v>
      </c>
    </row>
    <row r="13" spans="1:9" ht="26.25" customHeight="1" x14ac:dyDescent="0.25">
      <c r="A13" s="13">
        <v>45991</v>
      </c>
      <c r="B13" s="33" t="s">
        <v>95</v>
      </c>
      <c r="C13" s="53" t="s">
        <v>96</v>
      </c>
      <c r="D13" s="17" t="s">
        <v>65</v>
      </c>
      <c r="E13" s="17" t="s">
        <v>186</v>
      </c>
      <c r="F13" s="17" t="s">
        <v>186</v>
      </c>
      <c r="G13" s="34">
        <v>180</v>
      </c>
      <c r="H13" s="63">
        <v>391405</v>
      </c>
    </row>
    <row r="14" spans="1:9" ht="26.25" customHeight="1" x14ac:dyDescent="0.25">
      <c r="A14" s="13">
        <v>45991</v>
      </c>
      <c r="B14" s="33" t="s">
        <v>95</v>
      </c>
      <c r="C14" s="53" t="s">
        <v>96</v>
      </c>
      <c r="D14" s="17" t="s">
        <v>65</v>
      </c>
      <c r="E14" s="17" t="s">
        <v>186</v>
      </c>
      <c r="F14" s="17" t="s">
        <v>186</v>
      </c>
      <c r="G14" s="34">
        <v>558</v>
      </c>
      <c r="H14" s="63">
        <v>391406</v>
      </c>
    </row>
    <row r="15" spans="1:9" ht="24" customHeight="1" x14ac:dyDescent="0.25">
      <c r="A15" s="13">
        <v>46001</v>
      </c>
      <c r="B15" s="33">
        <v>66</v>
      </c>
      <c r="C15" s="53" t="s">
        <v>170</v>
      </c>
      <c r="D15" s="17" t="s">
        <v>171</v>
      </c>
      <c r="E15" s="17" t="s">
        <v>169</v>
      </c>
      <c r="F15" s="17" t="s">
        <v>33</v>
      </c>
      <c r="G15" s="34">
        <v>2000</v>
      </c>
      <c r="H15" s="63">
        <v>39115</v>
      </c>
      <c r="I15" s="55"/>
    </row>
    <row r="16" spans="1:9" ht="24" customHeight="1" x14ac:dyDescent="0.25">
      <c r="A16" s="52">
        <v>46009</v>
      </c>
      <c r="B16" s="33">
        <v>36352</v>
      </c>
      <c r="C16" s="53" t="s">
        <v>108</v>
      </c>
      <c r="D16" s="17" t="s">
        <v>110</v>
      </c>
      <c r="E16" s="54" t="s">
        <v>158</v>
      </c>
      <c r="F16" s="17" t="s">
        <v>33</v>
      </c>
      <c r="G16" s="34">
        <v>577.16999999999996</v>
      </c>
      <c r="H16" s="65">
        <v>2813</v>
      </c>
      <c r="I16" s="55"/>
    </row>
    <row r="17" spans="1:9" ht="24" customHeight="1" x14ac:dyDescent="0.25">
      <c r="A17" s="13">
        <v>45991</v>
      </c>
      <c r="B17" s="33" t="s">
        <v>95</v>
      </c>
      <c r="C17" s="53" t="s">
        <v>96</v>
      </c>
      <c r="D17" s="17" t="s">
        <v>65</v>
      </c>
      <c r="E17" s="54" t="s">
        <v>158</v>
      </c>
      <c r="F17" s="17" t="s">
        <v>33</v>
      </c>
      <c r="G17" s="34">
        <v>15.38</v>
      </c>
      <c r="H17" s="63">
        <v>391405</v>
      </c>
      <c r="I17" s="55"/>
    </row>
    <row r="18" spans="1:9" ht="24" customHeight="1" x14ac:dyDescent="0.25">
      <c r="A18" s="13">
        <v>45991</v>
      </c>
      <c r="B18" s="33" t="s">
        <v>95</v>
      </c>
      <c r="C18" s="53" t="s">
        <v>96</v>
      </c>
      <c r="D18" s="17" t="s">
        <v>65</v>
      </c>
      <c r="E18" s="54" t="s">
        <v>158</v>
      </c>
      <c r="F18" s="17" t="s">
        <v>33</v>
      </c>
      <c r="G18" s="34">
        <v>47.66</v>
      </c>
      <c r="H18" s="63">
        <v>391406</v>
      </c>
      <c r="I18" s="55"/>
    </row>
    <row r="19" spans="1:9" ht="24" customHeight="1" x14ac:dyDescent="0.25">
      <c r="A19" s="52">
        <v>46009</v>
      </c>
      <c r="B19" s="33">
        <v>36351</v>
      </c>
      <c r="C19" s="53" t="s">
        <v>108</v>
      </c>
      <c r="D19" s="17" t="s">
        <v>110</v>
      </c>
      <c r="E19" s="54" t="s">
        <v>158</v>
      </c>
      <c r="F19" s="17" t="s">
        <v>33</v>
      </c>
      <c r="G19" s="34">
        <v>2308.71</v>
      </c>
      <c r="H19" s="65">
        <v>2812</v>
      </c>
      <c r="I19" s="55"/>
    </row>
    <row r="20" spans="1:9" ht="24" customHeight="1" x14ac:dyDescent="0.25">
      <c r="A20" s="13">
        <v>45991</v>
      </c>
      <c r="B20" s="33" t="s">
        <v>95</v>
      </c>
      <c r="C20" s="53" t="s">
        <v>96</v>
      </c>
      <c r="D20" s="17" t="s">
        <v>65</v>
      </c>
      <c r="E20" s="54" t="s">
        <v>158</v>
      </c>
      <c r="F20" s="17" t="s">
        <v>33</v>
      </c>
      <c r="G20" s="34">
        <v>29.94</v>
      </c>
      <c r="H20" s="63">
        <v>391405</v>
      </c>
      <c r="I20" s="55"/>
    </row>
    <row r="21" spans="1:9" ht="24" customHeight="1" x14ac:dyDescent="0.25">
      <c r="A21" s="13">
        <v>45991</v>
      </c>
      <c r="B21" s="33" t="s">
        <v>95</v>
      </c>
      <c r="C21" s="53" t="s">
        <v>96</v>
      </c>
      <c r="D21" s="17" t="s">
        <v>65</v>
      </c>
      <c r="E21" s="54" t="s">
        <v>158</v>
      </c>
      <c r="F21" s="17" t="s">
        <v>33</v>
      </c>
      <c r="G21" s="34">
        <v>92.81</v>
      </c>
      <c r="H21" s="63">
        <v>391406</v>
      </c>
      <c r="I21" s="55"/>
    </row>
    <row r="22" spans="1:9" ht="24" customHeight="1" x14ac:dyDescent="0.25">
      <c r="A22" s="52">
        <v>45965</v>
      </c>
      <c r="B22" s="33">
        <v>2792</v>
      </c>
      <c r="C22" s="53" t="s">
        <v>111</v>
      </c>
      <c r="D22" s="17" t="s">
        <v>109</v>
      </c>
      <c r="E22" s="54" t="s">
        <v>112</v>
      </c>
      <c r="F22" s="17" t="s">
        <v>33</v>
      </c>
      <c r="G22" s="34">
        <v>3420</v>
      </c>
      <c r="H22" s="65">
        <v>2796</v>
      </c>
    </row>
    <row r="23" spans="1:9" ht="24" customHeight="1" x14ac:dyDescent="0.25">
      <c r="A23" s="52">
        <v>45995</v>
      </c>
      <c r="B23" s="33">
        <v>2808</v>
      </c>
      <c r="C23" s="53" t="s">
        <v>111</v>
      </c>
      <c r="D23" s="17" t="s">
        <v>109</v>
      </c>
      <c r="E23" s="54" t="s">
        <v>112</v>
      </c>
      <c r="F23" s="17" t="s">
        <v>33</v>
      </c>
      <c r="G23" s="34">
        <v>3598.92</v>
      </c>
      <c r="H23" s="65">
        <v>2827</v>
      </c>
    </row>
    <row r="24" spans="1:9" ht="25.5" customHeight="1" x14ac:dyDescent="0.25">
      <c r="A24" s="13">
        <v>45989</v>
      </c>
      <c r="B24" s="33">
        <v>65</v>
      </c>
      <c r="C24" s="17" t="s">
        <v>190</v>
      </c>
      <c r="D24" s="17" t="s">
        <v>128</v>
      </c>
      <c r="E24" s="17" t="s">
        <v>129</v>
      </c>
      <c r="F24" s="17" t="s">
        <v>33</v>
      </c>
      <c r="G24" s="34">
        <v>13650</v>
      </c>
      <c r="H24" s="65">
        <v>391272</v>
      </c>
      <c r="I24" s="74"/>
    </row>
    <row r="25" spans="1:9" ht="24" customHeight="1" x14ac:dyDescent="0.25">
      <c r="A25" s="13">
        <v>45987</v>
      </c>
      <c r="B25" s="33">
        <v>921</v>
      </c>
      <c r="C25" s="17" t="s">
        <v>133</v>
      </c>
      <c r="D25" s="17" t="s">
        <v>131</v>
      </c>
      <c r="E25" s="17" t="s">
        <v>132</v>
      </c>
      <c r="F25" s="17" t="s">
        <v>33</v>
      </c>
      <c r="G25" s="34">
        <v>540</v>
      </c>
      <c r="H25" s="63">
        <v>2817</v>
      </c>
    </row>
    <row r="26" spans="1:9" ht="24" customHeight="1" x14ac:dyDescent="0.25">
      <c r="A26" s="13">
        <v>46001</v>
      </c>
      <c r="B26" s="33">
        <v>31848</v>
      </c>
      <c r="C26" s="17" t="s">
        <v>134</v>
      </c>
      <c r="D26" s="17" t="s">
        <v>135</v>
      </c>
      <c r="E26" s="17" t="s">
        <v>136</v>
      </c>
      <c r="F26" s="17" t="s">
        <v>33</v>
      </c>
      <c r="G26" s="34">
        <v>270.5</v>
      </c>
      <c r="H26" s="63">
        <v>2819</v>
      </c>
    </row>
    <row r="27" spans="1:9" ht="24" customHeight="1" x14ac:dyDescent="0.25">
      <c r="A27" s="13">
        <v>46001</v>
      </c>
      <c r="B27" s="33">
        <v>5304</v>
      </c>
      <c r="C27" s="17" t="s">
        <v>134</v>
      </c>
      <c r="D27" s="17" t="s">
        <v>135</v>
      </c>
      <c r="E27" s="17" t="s">
        <v>136</v>
      </c>
      <c r="F27" s="17" t="s">
        <v>33</v>
      </c>
      <c r="G27" s="34">
        <v>4.57</v>
      </c>
      <c r="H27" s="63">
        <v>2819</v>
      </c>
    </row>
    <row r="28" spans="1:9" ht="24" customHeight="1" x14ac:dyDescent="0.25">
      <c r="A28" s="13">
        <v>45987</v>
      </c>
      <c r="B28" s="33">
        <v>732</v>
      </c>
      <c r="C28" s="53" t="s">
        <v>175</v>
      </c>
      <c r="D28" s="17" t="s">
        <v>176</v>
      </c>
      <c r="E28" s="54" t="s">
        <v>177</v>
      </c>
      <c r="F28" s="17" t="s">
        <v>33</v>
      </c>
      <c r="G28" s="34">
        <v>1547</v>
      </c>
      <c r="H28" s="63">
        <v>2808</v>
      </c>
    </row>
    <row r="29" spans="1:9" ht="24" customHeight="1" x14ac:dyDescent="0.25">
      <c r="A29" s="13">
        <v>45993</v>
      </c>
      <c r="B29" s="33">
        <v>29397</v>
      </c>
      <c r="C29" s="53" t="s">
        <v>183</v>
      </c>
      <c r="D29" s="17" t="s">
        <v>155</v>
      </c>
      <c r="E29" s="54" t="s">
        <v>130</v>
      </c>
      <c r="F29" s="17" t="s">
        <v>33</v>
      </c>
      <c r="G29" s="34">
        <v>228.22</v>
      </c>
      <c r="H29" s="63">
        <v>2821</v>
      </c>
    </row>
    <row r="30" spans="1:9" ht="24" customHeight="1" x14ac:dyDescent="0.25">
      <c r="A30" s="13">
        <v>45991</v>
      </c>
      <c r="B30" s="33" t="s">
        <v>95</v>
      </c>
      <c r="C30" s="53" t="s">
        <v>96</v>
      </c>
      <c r="D30" s="17" t="s">
        <v>65</v>
      </c>
      <c r="E30" s="17" t="s">
        <v>130</v>
      </c>
      <c r="F30" s="17" t="s">
        <v>33</v>
      </c>
      <c r="G30" s="34">
        <v>11.13</v>
      </c>
      <c r="H30" s="63">
        <v>391406</v>
      </c>
    </row>
    <row r="31" spans="1:9" ht="24" customHeight="1" x14ac:dyDescent="0.25">
      <c r="A31" s="13">
        <v>46000</v>
      </c>
      <c r="B31" s="33">
        <v>137895</v>
      </c>
      <c r="C31" s="53" t="s">
        <v>179</v>
      </c>
      <c r="D31" s="17" t="s">
        <v>180</v>
      </c>
      <c r="E31" s="54" t="s">
        <v>178</v>
      </c>
      <c r="F31" s="17" t="s">
        <v>33</v>
      </c>
      <c r="G31" s="34">
        <v>495.39</v>
      </c>
      <c r="H31" s="65">
        <v>391034</v>
      </c>
    </row>
    <row r="32" spans="1:9" ht="24" customHeight="1" x14ac:dyDescent="0.25">
      <c r="A32" s="13">
        <v>45991</v>
      </c>
      <c r="B32" s="33" t="s">
        <v>95</v>
      </c>
      <c r="C32" s="53" t="s">
        <v>96</v>
      </c>
      <c r="D32" s="17" t="s">
        <v>65</v>
      </c>
      <c r="E32" s="17" t="s">
        <v>130</v>
      </c>
      <c r="F32" s="17" t="s">
        <v>33</v>
      </c>
      <c r="G32" s="34">
        <v>2.3199999999999998</v>
      </c>
      <c r="H32" s="63">
        <v>391406</v>
      </c>
    </row>
    <row r="33" spans="1:12" ht="24" customHeight="1" x14ac:dyDescent="0.25">
      <c r="A33" s="13">
        <v>45991</v>
      </c>
      <c r="B33" s="33" t="s">
        <v>95</v>
      </c>
      <c r="C33" s="53" t="s">
        <v>96</v>
      </c>
      <c r="D33" s="17" t="s">
        <v>65</v>
      </c>
      <c r="E33" s="17" t="s">
        <v>130</v>
      </c>
      <c r="F33" s="17" t="s">
        <v>33</v>
      </c>
      <c r="G33" s="34">
        <v>9.3000000000000007</v>
      </c>
      <c r="H33" s="63">
        <v>391406</v>
      </c>
    </row>
    <row r="34" spans="1:12" ht="25.5" customHeight="1" x14ac:dyDescent="0.25">
      <c r="A34" s="39"/>
      <c r="B34" s="40"/>
      <c r="C34" s="41"/>
      <c r="D34" s="41"/>
      <c r="E34" s="41"/>
      <c r="F34" s="41"/>
      <c r="G34" s="42">
        <f>SUM(G2:G33)</f>
        <v>42758.13</v>
      </c>
      <c r="H34" s="66"/>
      <c r="I34" s="74"/>
    </row>
    <row r="35" spans="1:12" ht="36" customHeight="1" x14ac:dyDescent="0.25">
      <c r="A35" s="48" t="s">
        <v>56</v>
      </c>
      <c r="B35" s="43" t="s">
        <v>57</v>
      </c>
      <c r="C35" s="16" t="s">
        <v>58</v>
      </c>
      <c r="D35" s="16" t="s">
        <v>89</v>
      </c>
      <c r="E35" s="16" t="s">
        <v>59</v>
      </c>
      <c r="F35" s="16"/>
      <c r="G35" s="37" t="s">
        <v>60</v>
      </c>
      <c r="H35" s="65"/>
      <c r="I35" s="74"/>
    </row>
    <row r="36" spans="1:12" ht="24" customHeight="1" x14ac:dyDescent="0.25">
      <c r="A36" s="13">
        <v>46000</v>
      </c>
      <c r="B36" s="33">
        <v>31</v>
      </c>
      <c r="C36" s="53" t="s">
        <v>197</v>
      </c>
      <c r="D36" s="17" t="s">
        <v>198</v>
      </c>
      <c r="E36" s="17" t="s">
        <v>199</v>
      </c>
      <c r="F36" s="17" t="s">
        <v>33</v>
      </c>
      <c r="G36" s="34">
        <v>844.65</v>
      </c>
      <c r="H36" s="63">
        <v>39115</v>
      </c>
    </row>
    <row r="37" spans="1:12" ht="24" customHeight="1" x14ac:dyDescent="0.25">
      <c r="A37" s="13">
        <v>46003</v>
      </c>
      <c r="B37" s="33">
        <v>11132</v>
      </c>
      <c r="C37" s="53" t="s">
        <v>200</v>
      </c>
      <c r="D37" s="17" t="s">
        <v>201</v>
      </c>
      <c r="E37" s="17" t="s">
        <v>202</v>
      </c>
      <c r="F37" s="17" t="s">
        <v>33</v>
      </c>
      <c r="G37" s="34">
        <v>5980</v>
      </c>
      <c r="H37" s="63">
        <v>2805</v>
      </c>
    </row>
    <row r="38" spans="1:12" ht="25.5" customHeight="1" x14ac:dyDescent="0.25">
      <c r="A38" s="13">
        <v>45988</v>
      </c>
      <c r="B38" s="33">
        <v>2132</v>
      </c>
      <c r="C38" s="17" t="s">
        <v>121</v>
      </c>
      <c r="D38" s="17" t="s">
        <v>119</v>
      </c>
      <c r="E38" s="17" t="s">
        <v>120</v>
      </c>
      <c r="F38" s="17" t="s">
        <v>99</v>
      </c>
      <c r="G38" s="34">
        <v>1500</v>
      </c>
      <c r="H38" s="63">
        <v>2802</v>
      </c>
      <c r="I38" s="74"/>
      <c r="L38" s="29"/>
    </row>
    <row r="39" spans="1:12" ht="26.25" customHeight="1" x14ac:dyDescent="0.25">
      <c r="A39" s="13">
        <v>46001</v>
      </c>
      <c r="B39" s="68" t="s">
        <v>98</v>
      </c>
      <c r="C39" s="17" t="s">
        <v>126</v>
      </c>
      <c r="D39" s="17" t="s">
        <v>127</v>
      </c>
      <c r="E39" s="17" t="s">
        <v>125</v>
      </c>
      <c r="F39" s="17" t="s">
        <v>99</v>
      </c>
      <c r="G39" s="34">
        <v>1410</v>
      </c>
      <c r="H39" s="63">
        <v>2806</v>
      </c>
      <c r="I39" s="74"/>
      <c r="L39" s="29"/>
    </row>
    <row r="40" spans="1:12" ht="26.25" customHeight="1" x14ac:dyDescent="0.25">
      <c r="A40" s="13">
        <v>46001</v>
      </c>
      <c r="B40" s="69" t="s">
        <v>98</v>
      </c>
      <c r="C40" s="17" t="s">
        <v>126</v>
      </c>
      <c r="D40" s="17" t="s">
        <v>127</v>
      </c>
      <c r="E40" s="17" t="s">
        <v>125</v>
      </c>
      <c r="F40" s="17" t="s">
        <v>99</v>
      </c>
      <c r="G40" s="34">
        <v>8832.94</v>
      </c>
      <c r="H40" s="63">
        <v>2807</v>
      </c>
      <c r="I40" s="74"/>
      <c r="L40" s="29"/>
    </row>
    <row r="41" spans="1:12" ht="26.25" customHeight="1" x14ac:dyDescent="0.25">
      <c r="A41" s="13">
        <v>46001</v>
      </c>
      <c r="B41" s="33" t="s">
        <v>98</v>
      </c>
      <c r="C41" s="17" t="s">
        <v>137</v>
      </c>
      <c r="D41" s="17" t="s">
        <v>138</v>
      </c>
      <c r="E41" s="17" t="s">
        <v>139</v>
      </c>
      <c r="F41" s="17" t="s">
        <v>99</v>
      </c>
      <c r="G41" s="34">
        <v>1014.44</v>
      </c>
      <c r="H41" s="63">
        <v>2811</v>
      </c>
      <c r="I41" s="74"/>
      <c r="L41" s="29"/>
    </row>
    <row r="42" spans="1:12" ht="23.25" customHeight="1" x14ac:dyDescent="0.25">
      <c r="A42" s="13">
        <v>46001</v>
      </c>
      <c r="B42" s="33" t="s">
        <v>98</v>
      </c>
      <c r="C42" s="17" t="s">
        <v>137</v>
      </c>
      <c r="D42" s="17" t="s">
        <v>138</v>
      </c>
      <c r="E42" s="17" t="s">
        <v>139</v>
      </c>
      <c r="F42" s="17" t="s">
        <v>99</v>
      </c>
      <c r="G42" s="34">
        <v>3406.17</v>
      </c>
      <c r="H42" s="63">
        <v>2810</v>
      </c>
      <c r="I42" s="74"/>
      <c r="L42" s="29"/>
    </row>
    <row r="43" spans="1:12" ht="24" customHeight="1" x14ac:dyDescent="0.25">
      <c r="A43" s="13">
        <v>45992</v>
      </c>
      <c r="B43" s="60" t="s">
        <v>98</v>
      </c>
      <c r="C43" s="17" t="s">
        <v>148</v>
      </c>
      <c r="D43" s="17" t="s">
        <v>140</v>
      </c>
      <c r="E43" s="17" t="s">
        <v>141</v>
      </c>
      <c r="F43" s="17" t="s">
        <v>99</v>
      </c>
      <c r="G43" s="34">
        <v>11840</v>
      </c>
      <c r="H43" s="63">
        <v>2822</v>
      </c>
      <c r="I43" s="74"/>
      <c r="L43" s="29"/>
    </row>
    <row r="44" spans="1:12" ht="25.5" customHeight="1" x14ac:dyDescent="0.25">
      <c r="A44" s="13">
        <v>45992</v>
      </c>
      <c r="B44" s="33">
        <v>2030</v>
      </c>
      <c r="C44" s="17" t="s">
        <v>142</v>
      </c>
      <c r="D44" s="17" t="s">
        <v>143</v>
      </c>
      <c r="E44" s="17" t="s">
        <v>144</v>
      </c>
      <c r="F44" s="17" t="s">
        <v>99</v>
      </c>
      <c r="G44" s="34">
        <v>3594.34</v>
      </c>
      <c r="H44" s="63">
        <v>2824</v>
      </c>
      <c r="I44" s="74"/>
      <c r="L44" s="29"/>
    </row>
    <row r="45" spans="1:12" ht="24" customHeight="1" x14ac:dyDescent="0.25">
      <c r="A45" s="13">
        <v>46001</v>
      </c>
      <c r="B45" s="33" t="s">
        <v>98</v>
      </c>
      <c r="C45" s="17" t="s">
        <v>134</v>
      </c>
      <c r="D45" s="17" t="s">
        <v>135</v>
      </c>
      <c r="E45" s="17" t="s">
        <v>145</v>
      </c>
      <c r="F45" s="17" t="s">
        <v>99</v>
      </c>
      <c r="G45" s="34">
        <v>794.69</v>
      </c>
      <c r="H45" s="63">
        <v>2820</v>
      </c>
      <c r="I45" s="74"/>
      <c r="L45" s="29"/>
    </row>
    <row r="46" spans="1:12" ht="24.75" customHeight="1" x14ac:dyDescent="0.25">
      <c r="A46" s="13">
        <v>45993</v>
      </c>
      <c r="B46" s="33">
        <v>37232</v>
      </c>
      <c r="C46" s="17" t="s">
        <v>184</v>
      </c>
      <c r="D46" s="17" t="s">
        <v>146</v>
      </c>
      <c r="E46" s="17" t="s">
        <v>147</v>
      </c>
      <c r="F46" s="17" t="s">
        <v>99</v>
      </c>
      <c r="G46" s="34">
        <v>660</v>
      </c>
      <c r="H46" s="63">
        <v>2800</v>
      </c>
      <c r="I46" s="74"/>
      <c r="L46" s="29"/>
    </row>
    <row r="47" spans="1:12" ht="27.75" customHeight="1" x14ac:dyDescent="0.25">
      <c r="A47" s="13">
        <v>45993</v>
      </c>
      <c r="B47" s="33">
        <v>378233</v>
      </c>
      <c r="C47" s="17" t="s">
        <v>184</v>
      </c>
      <c r="D47" s="17" t="s">
        <v>146</v>
      </c>
      <c r="E47" s="17" t="s">
        <v>147</v>
      </c>
      <c r="F47" s="17" t="s">
        <v>99</v>
      </c>
      <c r="G47" s="34">
        <v>1980</v>
      </c>
      <c r="H47" s="63">
        <v>2799</v>
      </c>
      <c r="I47" s="74"/>
      <c r="L47" s="29"/>
    </row>
    <row r="48" spans="1:12" ht="26.25" customHeight="1" x14ac:dyDescent="0.25">
      <c r="A48" s="13">
        <v>45999</v>
      </c>
      <c r="B48" s="33">
        <v>29376</v>
      </c>
      <c r="C48" s="17" t="s">
        <v>149</v>
      </c>
      <c r="D48" s="17" t="s">
        <v>150</v>
      </c>
      <c r="E48" s="17" t="s">
        <v>151</v>
      </c>
      <c r="F48" s="17" t="s">
        <v>99</v>
      </c>
      <c r="G48" s="34">
        <v>24568.74</v>
      </c>
      <c r="H48" s="63">
        <v>2814</v>
      </c>
      <c r="I48" s="74"/>
      <c r="L48" s="29"/>
    </row>
    <row r="49" spans="1:12" ht="23.25" customHeight="1" x14ac:dyDescent="0.25">
      <c r="A49" s="13">
        <v>45999</v>
      </c>
      <c r="B49" s="33">
        <v>11042</v>
      </c>
      <c r="C49" s="17" t="s">
        <v>152</v>
      </c>
      <c r="D49" s="17" t="s">
        <v>153</v>
      </c>
      <c r="E49" s="17" t="s">
        <v>154</v>
      </c>
      <c r="F49" s="17" t="s">
        <v>99</v>
      </c>
      <c r="G49" s="34">
        <v>3596</v>
      </c>
      <c r="H49" s="63">
        <v>2823</v>
      </c>
      <c r="I49" s="74"/>
      <c r="L49" s="29"/>
    </row>
    <row r="50" spans="1:12" ht="23.25" customHeight="1" x14ac:dyDescent="0.25">
      <c r="A50" s="13">
        <v>46000</v>
      </c>
      <c r="B50" s="33" t="s">
        <v>98</v>
      </c>
      <c r="C50" s="17" t="s">
        <v>181</v>
      </c>
      <c r="D50" s="17" t="s">
        <v>182</v>
      </c>
      <c r="E50" s="17" t="s">
        <v>166</v>
      </c>
      <c r="F50" s="17" t="s">
        <v>99</v>
      </c>
      <c r="G50" s="34">
        <v>2459.66</v>
      </c>
      <c r="H50" s="63">
        <v>2798</v>
      </c>
      <c r="I50" s="74"/>
      <c r="L50" s="29"/>
    </row>
    <row r="51" spans="1:12" ht="24.75" customHeight="1" x14ac:dyDescent="0.25">
      <c r="A51" s="13">
        <v>45980</v>
      </c>
      <c r="B51" s="33">
        <v>16593</v>
      </c>
      <c r="C51" s="17" t="s">
        <v>167</v>
      </c>
      <c r="D51" s="17" t="s">
        <v>168</v>
      </c>
      <c r="E51" s="17" t="s">
        <v>125</v>
      </c>
      <c r="F51" s="17" t="s">
        <v>99</v>
      </c>
      <c r="G51" s="34">
        <v>700</v>
      </c>
      <c r="H51" s="63">
        <v>2826</v>
      </c>
      <c r="I51" s="74"/>
      <c r="L51" s="29"/>
    </row>
    <row r="52" spans="1:12" ht="20.25" customHeight="1" x14ac:dyDescent="0.25">
      <c r="A52" s="13">
        <v>46008</v>
      </c>
      <c r="B52" s="33" t="s">
        <v>98</v>
      </c>
      <c r="C52" s="33" t="s">
        <v>105</v>
      </c>
      <c r="D52" s="17" t="s">
        <v>106</v>
      </c>
      <c r="E52" s="17" t="s">
        <v>107</v>
      </c>
      <c r="F52" s="17" t="s">
        <v>100</v>
      </c>
      <c r="G52" s="34">
        <v>674.8</v>
      </c>
      <c r="H52" s="38">
        <v>5963020</v>
      </c>
      <c r="I52" s="74"/>
    </row>
    <row r="53" spans="1:12" ht="24" customHeight="1" x14ac:dyDescent="0.25">
      <c r="A53" s="13">
        <v>46008</v>
      </c>
      <c r="B53" s="33" t="s">
        <v>98</v>
      </c>
      <c r="C53" s="17" t="s">
        <v>122</v>
      </c>
      <c r="D53" s="17" t="s">
        <v>123</v>
      </c>
      <c r="E53" s="17" t="s">
        <v>124</v>
      </c>
      <c r="F53" s="17" t="s">
        <v>100</v>
      </c>
      <c r="G53" s="34">
        <v>321.83999999999997</v>
      </c>
      <c r="H53" s="65">
        <v>5964176</v>
      </c>
    </row>
    <row r="54" spans="1:12" ht="24" customHeight="1" x14ac:dyDescent="0.25">
      <c r="A54" s="13">
        <v>46008</v>
      </c>
      <c r="B54" s="33" t="s">
        <v>98</v>
      </c>
      <c r="C54" s="17" t="s">
        <v>122</v>
      </c>
      <c r="D54" s="17" t="s">
        <v>123</v>
      </c>
      <c r="E54" s="17" t="s">
        <v>124</v>
      </c>
      <c r="F54" s="17" t="s">
        <v>100</v>
      </c>
      <c r="G54" s="34">
        <v>493.23</v>
      </c>
      <c r="H54" s="51">
        <v>5968559</v>
      </c>
    </row>
    <row r="55" spans="1:12" ht="24" customHeight="1" x14ac:dyDescent="0.25">
      <c r="A55" s="13">
        <v>46010</v>
      </c>
      <c r="B55" s="33" t="s">
        <v>97</v>
      </c>
      <c r="C55" s="17" t="s">
        <v>165</v>
      </c>
      <c r="D55" s="58" t="s">
        <v>159</v>
      </c>
      <c r="E55" s="17" t="s">
        <v>160</v>
      </c>
      <c r="F55" s="17" t="s">
        <v>100</v>
      </c>
      <c r="G55" s="34">
        <v>299.99</v>
      </c>
      <c r="H55" s="63">
        <v>2818</v>
      </c>
    </row>
    <row r="56" spans="1:12" ht="23.25" customHeight="1" x14ac:dyDescent="0.25">
      <c r="A56" s="13">
        <v>45988</v>
      </c>
      <c r="B56" s="33" t="s">
        <v>97</v>
      </c>
      <c r="C56" s="17" t="s">
        <v>161</v>
      </c>
      <c r="D56" s="58" t="s">
        <v>162</v>
      </c>
      <c r="E56" s="17" t="s">
        <v>163</v>
      </c>
      <c r="F56" s="17" t="s">
        <v>104</v>
      </c>
      <c r="G56" s="34">
        <v>475.73</v>
      </c>
      <c r="H56" s="63">
        <v>2809</v>
      </c>
    </row>
    <row r="57" spans="1:12" ht="21.75" customHeight="1" x14ac:dyDescent="0.25">
      <c r="A57" s="13">
        <v>46001</v>
      </c>
      <c r="B57" s="33" t="s">
        <v>97</v>
      </c>
      <c r="C57" s="17" t="s">
        <v>172</v>
      </c>
      <c r="D57" s="58" t="s">
        <v>173</v>
      </c>
      <c r="E57" s="17" t="s">
        <v>174</v>
      </c>
      <c r="F57" s="17" t="s">
        <v>104</v>
      </c>
      <c r="G57" s="34">
        <v>434.62</v>
      </c>
      <c r="H57" s="63">
        <v>2803</v>
      </c>
    </row>
    <row r="58" spans="1:12" ht="24" customHeight="1" x14ac:dyDescent="0.25">
      <c r="A58" s="13">
        <v>46001</v>
      </c>
      <c r="B58" s="33">
        <v>3831505</v>
      </c>
      <c r="C58" s="17" t="s">
        <v>101</v>
      </c>
      <c r="D58" s="17" t="s">
        <v>102</v>
      </c>
      <c r="E58" s="17" t="s">
        <v>103</v>
      </c>
      <c r="F58" s="17" t="s">
        <v>104</v>
      </c>
      <c r="G58" s="34">
        <v>1171.53</v>
      </c>
      <c r="H58" s="65">
        <v>2825</v>
      </c>
    </row>
    <row r="59" spans="1:12" ht="24" customHeight="1" x14ac:dyDescent="0.25">
      <c r="A59" s="13">
        <v>45986</v>
      </c>
      <c r="B59" s="33">
        <v>31</v>
      </c>
      <c r="C59" s="17" t="s">
        <v>203</v>
      </c>
      <c r="D59" s="17" t="s">
        <v>204</v>
      </c>
      <c r="E59" s="17" t="s">
        <v>188</v>
      </c>
      <c r="F59" s="17" t="s">
        <v>188</v>
      </c>
      <c r="G59" s="34">
        <v>239.94</v>
      </c>
      <c r="H59" s="63">
        <v>2816</v>
      </c>
    </row>
    <row r="60" spans="1:12" ht="24" customHeight="1" x14ac:dyDescent="0.25">
      <c r="A60" s="13">
        <v>45986</v>
      </c>
      <c r="B60" s="33">
        <v>360</v>
      </c>
      <c r="C60" s="17" t="s">
        <v>205</v>
      </c>
      <c r="D60" s="17" t="s">
        <v>206</v>
      </c>
      <c r="E60" s="17" t="s">
        <v>207</v>
      </c>
      <c r="F60" s="17" t="s">
        <v>35</v>
      </c>
      <c r="G60" s="34">
        <v>1005</v>
      </c>
      <c r="H60" s="63">
        <v>2815</v>
      </c>
    </row>
    <row r="61" spans="1:12" ht="24" customHeight="1" x14ac:dyDescent="0.25">
      <c r="A61" s="13" t="s">
        <v>208</v>
      </c>
      <c r="B61" s="33">
        <v>4001</v>
      </c>
      <c r="C61" s="17" t="s">
        <v>209</v>
      </c>
      <c r="D61" s="17" t="s">
        <v>210</v>
      </c>
      <c r="E61" s="17" t="s">
        <v>188</v>
      </c>
      <c r="F61" s="17" t="s">
        <v>188</v>
      </c>
      <c r="G61" s="34">
        <v>7026</v>
      </c>
      <c r="H61" s="63">
        <v>39122</v>
      </c>
    </row>
    <row r="62" spans="1:12" ht="24" customHeight="1" x14ac:dyDescent="0.25">
      <c r="A62" s="13">
        <v>45991</v>
      </c>
      <c r="B62" s="33" t="s">
        <v>95</v>
      </c>
      <c r="C62" s="53" t="s">
        <v>96</v>
      </c>
      <c r="D62" s="17" t="s">
        <v>65</v>
      </c>
      <c r="E62" s="17" t="s">
        <v>130</v>
      </c>
      <c r="F62" s="17" t="s">
        <v>33</v>
      </c>
      <c r="G62" s="34">
        <v>340</v>
      </c>
      <c r="H62" s="63">
        <v>391379</v>
      </c>
    </row>
    <row r="63" spans="1:12" ht="24" customHeight="1" x14ac:dyDescent="0.25">
      <c r="A63" s="13">
        <v>46006</v>
      </c>
      <c r="B63" s="33">
        <v>270105</v>
      </c>
      <c r="C63" s="53" t="s">
        <v>211</v>
      </c>
      <c r="D63" s="17" t="s">
        <v>65</v>
      </c>
      <c r="E63" s="17" t="s">
        <v>212</v>
      </c>
      <c r="F63" s="17" t="s">
        <v>188</v>
      </c>
      <c r="G63" s="34">
        <v>134.07</v>
      </c>
      <c r="H63" s="63">
        <v>391348</v>
      </c>
    </row>
    <row r="64" spans="1:12" ht="24" customHeight="1" x14ac:dyDescent="0.25">
      <c r="A64" s="13">
        <v>46006</v>
      </c>
      <c r="B64" s="33" t="s">
        <v>185</v>
      </c>
      <c r="C64" s="17" t="s">
        <v>93</v>
      </c>
      <c r="D64" s="17"/>
      <c r="E64" s="49" t="s">
        <v>94</v>
      </c>
      <c r="F64" s="49" t="s">
        <v>191</v>
      </c>
      <c r="G64" s="34">
        <f>177.05</f>
        <v>177.05</v>
      </c>
      <c r="H64" s="63">
        <v>11225</v>
      </c>
      <c r="I64" s="74"/>
    </row>
    <row r="65" spans="1:10" ht="24" customHeight="1" x14ac:dyDescent="0.25">
      <c r="A65" s="39"/>
      <c r="B65" s="40"/>
      <c r="C65" s="41"/>
      <c r="D65" s="41"/>
      <c r="E65" s="41"/>
      <c r="F65" s="41"/>
      <c r="G65" s="42">
        <f>SUM(G34:G64)</f>
        <v>128733.56000000001</v>
      </c>
      <c r="H65" s="66"/>
    </row>
    <row r="66" spans="1:10" ht="26.25" customHeight="1" x14ac:dyDescent="0.25">
      <c r="G66" s="46"/>
      <c r="J66" s="29"/>
    </row>
    <row r="67" spans="1:10" x14ac:dyDescent="0.25">
      <c r="G67" s="56"/>
      <c r="J67" s="29"/>
    </row>
    <row r="68" spans="1:10" x14ac:dyDescent="0.25">
      <c r="G68" s="56"/>
      <c r="J68" s="29"/>
    </row>
    <row r="69" spans="1:10" x14ac:dyDescent="0.25">
      <c r="J69" s="29"/>
    </row>
    <row r="70" spans="1:10" x14ac:dyDescent="0.25">
      <c r="J70" s="29"/>
    </row>
    <row r="71" spans="1:10" x14ac:dyDescent="0.25">
      <c r="J71" s="29"/>
    </row>
    <row r="72" spans="1:10" x14ac:dyDescent="0.25">
      <c r="J72" s="29"/>
    </row>
  </sheetData>
  <autoFilter ref="A1:H66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2026-01-06T12:54:57Z</cp:lastPrinted>
  <dcterms:created xsi:type="dcterms:W3CDTF">2015-02-24T11:41:13Z</dcterms:created>
  <dcterms:modified xsi:type="dcterms:W3CDTF">2026-01-16T20:08:11Z</dcterms:modified>
</cp:coreProperties>
</file>