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FBDD7F0D-7107-4259-9713-B87D49F268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MARÇO" sheetId="14" r:id="rId2"/>
  </sheets>
  <definedNames>
    <definedName name="_xlnm._FilterDatabase" localSheetId="1" hidden="1">MARÇO!$A$8:$H$10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G10" i="14"/>
  <c r="F29" i="8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<sst xmlns="http://schemas.openxmlformats.org/spreadsheetml/2006/main" count="118" uniqueCount="107">
  <si>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</si>
  <si>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</si>
  <si>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</si>
  <si>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</si>
  <si>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</si>
  <si>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</si>
  <si>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</si>
  <si>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</si>
  <si>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</si>
  <si>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</si>
  <si>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</si>
  <si>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</si>
  <si>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</si>
  <si>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</si>
  <si>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</si>
  <si>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</si>
  <si>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</si>
  <si>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</si>
  <si>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</si>
  <si>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</si>
  <si>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</si>
  <si>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</si>
  <si>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</si>
  <si>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</si>
  <si>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</si>
  <si>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</si>
  <si>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</si>
  <si>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</si>
  <si>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</si>
  <si>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</si>
  <si>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</si>
  <si>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</si>
  <si>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</si>
  <si>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</si>
  <si>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</si>
  <si>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</si>
  <si>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</si>
  <si>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</si>
  <si>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</si>
  <si>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</si>
  <si>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</si>
  <si>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</si>
  <si>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</si>
  <si>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</si>
  <si>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</si>
  <si>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</si>
  <si>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</si>
  <si>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</si>
  <si>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</si>
  <si>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</si>
  <si>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</si>
  <si>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</si>
  <si>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</si>
  <si>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</si>
  <si>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</si>
  <si>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</si>
  <si>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</si>
  <si>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</si>
  <si>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</si>
  <si>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</si>
  <si>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</si>
  <si>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</si>
  <si>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</si>
  <si>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</si>
  <si>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</si>
  <si>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</si>
  <si>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</si>
  <si>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</si>
  <si>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</si>
  <si>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</si>
  <si>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</si>
  <si>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</si>
  <si>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</si>
  <si>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</si>
  <si>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</si>
  <si>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</si>
  <si>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</si>
  <si>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</si>
  <si>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</si>
  <si>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</si>
  <si>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</si>
  <si>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</si>
  <si>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</si>
  <si>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</si>
  <si>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</si>
  <si>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</si>
  <si>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</si>
  <si>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</si>
  <si>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</si>
  <si>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</si>
  <si>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</si>
  <si>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</si>
  <si>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</si>
  <si>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</si>
  <si>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</si>
  <si>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</si>
  <si>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</si>
  <si>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</si>
  <si>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</si>
  <si>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</si>
  <si>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</si>
  <si>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</si>
  <si>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</si>
  <si>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Transf. Bancária nº 7269737 constante do Extrato</t>
  </si>
  <si>
    <t>Transf. Bancária nº 7270280 constante do Extrato</t>
  </si>
  <si>
    <t>Transf. Bancária nº 7291833 constante do Extrato</t>
  </si>
  <si>
    <t>Guararema, 04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</si>
</sst>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44" fontId="13" fillId="0" borderId="0" xfId="0" applyNumberFormat="1" applyFont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topLeftCell="A9" zoomScaleNormal="100" workbookViewId="0">
      <selection activeCell="N16" sqref="N16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76" t="s">
        <v>85</v>
      </c>
      <c r="B1" s="76"/>
      <c r="C1" s="76"/>
      <c r="D1" s="76"/>
      <c r="E1" s="76"/>
      <c r="F1" s="76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76" t="s">
        <v>74</v>
      </c>
      <c r="B3" s="76"/>
      <c r="C3" s="76"/>
      <c r="D3" s="76"/>
      <c r="E3" s="76"/>
      <c r="F3" s="76"/>
    </row>
    <row r="4" spans="1:6" x14ac:dyDescent="0.25">
      <c r="A4" s="76" t="s">
        <v>0</v>
      </c>
      <c r="B4" s="76"/>
      <c r="C4" s="76"/>
      <c r="D4" s="76"/>
      <c r="E4" s="76"/>
      <c r="F4" s="76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76" t="s">
        <v>83</v>
      </c>
      <c r="B6" s="76"/>
      <c r="C6" s="76"/>
      <c r="D6" s="76"/>
      <c r="E6" s="76"/>
      <c r="F6" s="76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77" t="s">
        <v>90</v>
      </c>
      <c r="C14" s="77"/>
      <c r="D14" s="77"/>
      <c r="E14" s="77"/>
      <c r="F14" s="77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78" t="s">
        <v>28</v>
      </c>
      <c r="D18" s="79"/>
      <c r="E18" s="80" t="s">
        <v>29</v>
      </c>
      <c r="F18" s="80"/>
    </row>
    <row r="19" spans="1:10" x14ac:dyDescent="0.25">
      <c r="A19" s="12" t="s">
        <v>88</v>
      </c>
      <c r="B19" s="44">
        <v>44923</v>
      </c>
      <c r="C19" s="70" t="s">
        <v>89</v>
      </c>
      <c r="D19" s="71"/>
      <c r="E19" s="67">
        <v>16899405.699999999</v>
      </c>
      <c r="F19" s="67"/>
      <c r="I19" s="21"/>
    </row>
    <row r="20" spans="1:10" x14ac:dyDescent="0.25">
      <c r="A20" s="12" t="s">
        <v>91</v>
      </c>
      <c r="B20" s="50">
        <v>45202</v>
      </c>
      <c r="C20" s="81"/>
      <c r="D20" s="81"/>
      <c r="E20" s="67">
        <v>265184.92</v>
      </c>
      <c r="F20" s="67"/>
      <c r="I20" s="20"/>
    </row>
    <row r="21" spans="1:10" x14ac:dyDescent="0.25">
      <c r="A21" s="12" t="s">
        <v>101</v>
      </c>
      <c r="B21" s="50">
        <v>45225</v>
      </c>
      <c r="C21" s="70"/>
      <c r="D21" s="71"/>
      <c r="E21" s="72">
        <f>20899230.7</f>
        <v>20899230.699999999</v>
      </c>
      <c r="F21" s="73"/>
      <c r="I21" s="20"/>
    </row>
    <row r="22" spans="1:10" ht="15" customHeight="1" x14ac:dyDescent="0.25">
      <c r="A22" s="12" t="s">
        <v>100</v>
      </c>
      <c r="B22" s="50">
        <v>45282</v>
      </c>
      <c r="C22" s="88"/>
      <c r="D22" s="89"/>
      <c r="E22" s="86">
        <v>131470.96</v>
      </c>
      <c r="F22" s="87"/>
      <c r="I22" s="20"/>
    </row>
    <row r="23" spans="1:10" x14ac:dyDescent="0.25">
      <c r="A23" s="80" t="s">
        <v>71</v>
      </c>
      <c r="B23" s="80"/>
      <c r="C23" s="80"/>
      <c r="D23" s="80"/>
      <c r="E23" s="80"/>
      <c r="F23" s="80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69" t="s">
        <v>33</v>
      </c>
      <c r="E24" s="69"/>
      <c r="F24" s="18" t="s">
        <v>5</v>
      </c>
    </row>
    <row r="25" spans="1:10" ht="27" customHeight="1" x14ac:dyDescent="0.25">
      <c r="A25" s="48">
        <v>46134</v>
      </c>
      <c r="B25" s="36">
        <v>42938.94</v>
      </c>
      <c r="C25" s="48">
        <v>46134</v>
      </c>
      <c r="D25" s="74" t="s">
        <v>103</v>
      </c>
      <c r="E25" s="75"/>
      <c r="F25" s="36">
        <v>42938.94</v>
      </c>
      <c r="I25" s="21"/>
      <c r="J25" s="20"/>
    </row>
    <row r="26" spans="1:10" ht="27" customHeight="1" x14ac:dyDescent="0.25">
      <c r="A26" s="48">
        <v>46134</v>
      </c>
      <c r="B26" s="36">
        <v>42938.94</v>
      </c>
      <c r="C26" s="48">
        <v>46134</v>
      </c>
      <c r="D26" s="74" t="s">
        <v>104</v>
      </c>
      <c r="E26" s="75"/>
      <c r="F26" s="36">
        <v>42938.94</v>
      </c>
      <c r="J26" s="20"/>
    </row>
    <row r="27" spans="1:10" ht="27" customHeight="1" x14ac:dyDescent="0.25">
      <c r="A27" s="48">
        <v>46134</v>
      </c>
      <c r="B27" s="36">
        <v>42938.94</v>
      </c>
      <c r="C27" s="48">
        <v>46134</v>
      </c>
      <c r="D27" s="74" t="s">
        <v>105</v>
      </c>
      <c r="E27" s="75"/>
      <c r="F27" s="36">
        <v>42938.94</v>
      </c>
      <c r="J27" s="20"/>
    </row>
    <row r="28" spans="1:10" x14ac:dyDescent="0.25">
      <c r="A28" s="68" t="s">
        <v>72</v>
      </c>
      <c r="B28" s="68"/>
      <c r="C28" s="68"/>
      <c r="D28" s="68"/>
      <c r="E28" s="68"/>
      <c r="F28" s="36">
        <v>240344.26</v>
      </c>
      <c r="J28" s="20"/>
    </row>
    <row r="29" spans="1:10" x14ac:dyDescent="0.25">
      <c r="A29" s="68" t="s">
        <v>34</v>
      </c>
      <c r="B29" s="68"/>
      <c r="C29" s="68"/>
      <c r="D29" s="68"/>
      <c r="E29" s="68"/>
      <c r="F29" s="8">
        <f>SUM(F25:F27)</f>
        <v>128816.82</v>
      </c>
      <c r="J29" s="20"/>
    </row>
    <row r="30" spans="1:10" x14ac:dyDescent="0.25">
      <c r="A30" s="68" t="s">
        <v>35</v>
      </c>
      <c r="B30" s="68"/>
      <c r="C30" s="68"/>
      <c r="D30" s="68"/>
      <c r="E30" s="68"/>
      <c r="F30" s="36">
        <f>1446.48+0.05</f>
        <v>1446.53</v>
      </c>
      <c r="H30" s="43" t="s">
        <v>87</v>
      </c>
      <c r="J30" s="20"/>
    </row>
    <row r="31" spans="1:10" x14ac:dyDescent="0.25">
      <c r="A31" s="68" t="s">
        <v>36</v>
      </c>
      <c r="B31" s="68"/>
      <c r="C31" s="68"/>
      <c r="D31" s="68"/>
      <c r="E31" s="68"/>
      <c r="F31" s="8">
        <v>0</v>
      </c>
      <c r="J31" s="20"/>
    </row>
    <row r="32" spans="1:10" x14ac:dyDescent="0.25">
      <c r="A32" s="68" t="s">
        <v>37</v>
      </c>
      <c r="B32" s="68"/>
      <c r="C32" s="68"/>
      <c r="D32" s="68"/>
      <c r="E32" s="68"/>
      <c r="F32" s="8">
        <f>F28+F29+F30+F31</f>
        <v>370607.61000000004</v>
      </c>
      <c r="J32" s="20"/>
    </row>
    <row r="33" spans="1:10" x14ac:dyDescent="0.25">
      <c r="A33" s="68" t="s">
        <v>73</v>
      </c>
      <c r="B33" s="68"/>
      <c r="C33" s="68"/>
      <c r="D33" s="68"/>
      <c r="E33" s="68"/>
      <c r="F33" s="8">
        <v>0</v>
      </c>
      <c r="J33" s="20"/>
    </row>
    <row r="34" spans="1:10" x14ac:dyDescent="0.25">
      <c r="A34" s="68" t="s">
        <v>38</v>
      </c>
      <c r="B34" s="68"/>
      <c r="C34" s="68"/>
      <c r="D34" s="68"/>
      <c r="E34" s="68"/>
      <c r="F34" s="7">
        <f>F32+F33</f>
        <v>370607.61000000004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76" t="s">
        <v>85</v>
      </c>
      <c r="B53" s="76"/>
      <c r="C53" s="76"/>
      <c r="D53" s="76"/>
      <c r="E53" s="76"/>
      <c r="F53" s="76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76" t="s">
        <v>74</v>
      </c>
      <c r="B55" s="76"/>
      <c r="C55" s="76"/>
      <c r="D55" s="76"/>
      <c r="E55" s="76"/>
      <c r="F55" s="76"/>
    </row>
    <row r="56" spans="1:10" ht="16.5" customHeight="1" x14ac:dyDescent="0.25">
      <c r="A56" s="76" t="s">
        <v>0</v>
      </c>
      <c r="B56" s="76"/>
      <c r="C56" s="76"/>
      <c r="D56" s="76"/>
      <c r="E56" s="76"/>
      <c r="F56" s="76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76" t="s">
        <v>83</v>
      </c>
      <c r="B58" s="76"/>
      <c r="C58" s="76"/>
      <c r="D58" s="76"/>
      <c r="E58" s="76"/>
      <c r="F58" s="76"/>
    </row>
    <row r="59" spans="1:10" ht="13.5" customHeight="1" x14ac:dyDescent="0.25"/>
    <row r="60" spans="1:10" ht="38.25" customHeight="1" x14ac:dyDescent="0.25">
      <c r="A60" s="85" t="s">
        <v>102</v>
      </c>
      <c r="B60" s="85"/>
      <c r="C60" s="85"/>
      <c r="D60" s="85"/>
      <c r="E60" s="85"/>
      <c r="F60" s="85"/>
    </row>
    <row r="61" spans="1:10" ht="9.75" customHeight="1" x14ac:dyDescent="0.25"/>
    <row r="62" spans="1:10" ht="15.75" customHeight="1" x14ac:dyDescent="0.25">
      <c r="A62" s="56" t="s">
        <v>76</v>
      </c>
      <c r="B62" s="56"/>
      <c r="C62" s="56"/>
      <c r="D62" s="56"/>
      <c r="E62" s="56"/>
      <c r="F62" s="56"/>
    </row>
    <row r="63" spans="1:10" ht="12" customHeight="1" x14ac:dyDescent="0.25">
      <c r="A63" s="90" t="s">
        <v>41</v>
      </c>
      <c r="B63" s="90"/>
      <c r="C63" s="90"/>
      <c r="D63" s="90"/>
      <c r="E63" s="90"/>
      <c r="F63" s="90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0</v>
      </c>
      <c r="C65" s="40">
        <v>0</v>
      </c>
      <c r="D65" s="40">
        <v>0</v>
      </c>
      <c r="E65" s="40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168.5</v>
      </c>
      <c r="C81" s="24">
        <f>SUM(C65:C80)</f>
        <v>0</v>
      </c>
      <c r="D81" s="24">
        <f>SUM(D65:D80)</f>
        <v>168.5</v>
      </c>
      <c r="E81" s="24">
        <f t="shared" si="0"/>
        <v>168.5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92" t="s">
        <v>58</v>
      </c>
      <c r="B86" s="92"/>
      <c r="C86" s="92"/>
      <c r="D86" s="92"/>
      <c r="E86" s="92"/>
      <c r="F86" s="92"/>
    </row>
    <row r="87" spans="1:9" ht="44.25" customHeight="1" x14ac:dyDescent="0.25">
      <c r="A87" s="93" t="s">
        <v>69</v>
      </c>
      <c r="B87" s="93"/>
      <c r="C87" s="93"/>
      <c r="D87" s="93"/>
      <c r="E87" s="93"/>
      <c r="F87" s="93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76" t="s">
        <v>85</v>
      </c>
      <c r="B93" s="76"/>
      <c r="C93" s="76"/>
      <c r="D93" s="76"/>
      <c r="E93" s="76"/>
      <c r="F93" s="76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76" t="s">
        <v>74</v>
      </c>
      <c r="B95" s="76"/>
      <c r="C95" s="76"/>
      <c r="D95" s="76"/>
      <c r="E95" s="76"/>
      <c r="F95" s="76"/>
    </row>
    <row r="96" spans="1:9" ht="20.100000000000001" customHeight="1" x14ac:dyDescent="0.25">
      <c r="A96" s="76" t="s">
        <v>0</v>
      </c>
      <c r="B96" s="76"/>
      <c r="C96" s="76"/>
      <c r="D96" s="76"/>
      <c r="E96" s="76"/>
      <c r="F96" s="76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76" t="s">
        <v>83</v>
      </c>
      <c r="B98" s="76"/>
      <c r="C98" s="76"/>
      <c r="D98" s="76"/>
      <c r="E98" s="76"/>
      <c r="F98" s="76"/>
    </row>
    <row r="101" spans="1:10" ht="20.100000000000001" customHeight="1" x14ac:dyDescent="0.25">
      <c r="A101" s="94" t="s">
        <v>60</v>
      </c>
      <c r="B101" s="95"/>
      <c r="C101" s="95"/>
      <c r="D101" s="95"/>
      <c r="E101" s="96"/>
      <c r="F101" s="19"/>
    </row>
    <row r="102" spans="1:10" ht="20.100000000000001" customHeight="1" x14ac:dyDescent="0.25">
      <c r="A102" s="82" t="s">
        <v>61</v>
      </c>
      <c r="B102" s="83"/>
      <c r="C102" s="83"/>
      <c r="D102" s="83"/>
      <c r="E102" s="84"/>
      <c r="F102" s="10">
        <f>F34</f>
        <v>370607.61000000004</v>
      </c>
    </row>
    <row r="103" spans="1:10" ht="20.100000000000001" customHeight="1" x14ac:dyDescent="0.25">
      <c r="A103" s="82" t="s">
        <v>62</v>
      </c>
      <c r="B103" s="83"/>
      <c r="C103" s="83"/>
      <c r="D103" s="83"/>
      <c r="E103" s="84"/>
      <c r="F103" s="10">
        <f>C81+D81</f>
        <v>168.5</v>
      </c>
    </row>
    <row r="104" spans="1:10" ht="20.100000000000001" customHeight="1" x14ac:dyDescent="0.25">
      <c r="A104" s="82" t="s">
        <v>63</v>
      </c>
      <c r="B104" s="83"/>
      <c r="C104" s="83"/>
      <c r="D104" s="83"/>
      <c r="E104" s="84"/>
      <c r="F104" s="10">
        <f>F32-(F103-F33)</f>
        <v>370439.11000000004</v>
      </c>
      <c r="I104" s="20"/>
    </row>
    <row r="105" spans="1:10" ht="20.100000000000001" customHeight="1" x14ac:dyDescent="0.25">
      <c r="A105" s="82" t="s">
        <v>64</v>
      </c>
      <c r="B105" s="83"/>
      <c r="C105" s="83"/>
      <c r="D105" s="83"/>
      <c r="E105" s="84"/>
      <c r="F105" s="10">
        <v>0</v>
      </c>
      <c r="I105" s="20"/>
    </row>
    <row r="106" spans="1:10" ht="20.100000000000001" customHeight="1" x14ac:dyDescent="0.25">
      <c r="A106" s="82" t="s">
        <v>75</v>
      </c>
      <c r="B106" s="83"/>
      <c r="C106" s="83"/>
      <c r="D106" s="83"/>
      <c r="E106" s="84"/>
      <c r="F106" s="10">
        <f>F104-F105</f>
        <v>370439.11000000004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91" t="s">
        <v>86</v>
      </c>
      <c r="B109" s="91"/>
      <c r="C109" s="91"/>
      <c r="D109" s="91"/>
      <c r="E109" s="91"/>
      <c r="F109" s="91"/>
      <c r="I109" s="21"/>
    </row>
    <row r="110" spans="1:10" ht="30" customHeight="1" x14ac:dyDescent="0.25">
      <c r="A110" s="91"/>
      <c r="B110" s="91"/>
      <c r="C110" s="91"/>
      <c r="D110" s="91"/>
      <c r="E110" s="91"/>
      <c r="F110" s="91"/>
    </row>
    <row r="111" spans="1:10" x14ac:dyDescent="0.25">
      <c r="I111" s="21"/>
    </row>
    <row r="112" spans="1:10" x14ac:dyDescent="0.25">
      <c r="A112" t="s">
        <v>106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:F1"/>
    <mergeCell ref="A3:F3"/>
    <mergeCell ref="A4:F4"/>
    <mergeCell ref="B14:F14"/>
    <mergeCell ref="C18:D18"/>
    <mergeCell ref="E18:F18"/>
    <mergeCell ref="A6:F6"/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14"/>
  <sheetViews>
    <sheetView zoomScaleNormal="100" workbookViewId="0">
      <selection activeCell="C25" sqref="C25:C26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56" t="s">
        <v>85</v>
      </c>
      <c r="B1" s="56"/>
      <c r="C1" s="56"/>
      <c r="D1" s="56"/>
      <c r="E1" s="56"/>
      <c r="F1" s="56"/>
      <c r="G1" s="54"/>
      <c r="H1" s="5"/>
    </row>
    <row r="2" spans="1:8" x14ac:dyDescent="0.25">
      <c r="A2" s="56" t="s">
        <v>8</v>
      </c>
      <c r="B2" s="56"/>
      <c r="C2" s="56"/>
      <c r="D2" s="56"/>
      <c r="E2" s="56"/>
      <c r="F2" s="56"/>
      <c r="G2" s="54"/>
      <c r="H2" s="5"/>
    </row>
    <row r="3" spans="1:8" x14ac:dyDescent="0.25">
      <c r="A3" s="56" t="s">
        <v>0</v>
      </c>
      <c r="B3" s="56"/>
      <c r="C3" s="56"/>
      <c r="D3" s="56"/>
      <c r="E3" s="56"/>
      <c r="F3" s="56"/>
      <c r="G3" s="54"/>
      <c r="H3" s="5"/>
    </row>
    <row r="4" spans="1:8" x14ac:dyDescent="0.25">
      <c r="A4" s="57"/>
      <c r="B4" s="58"/>
      <c r="C4" s="58"/>
      <c r="D4" s="58"/>
      <c r="E4" s="58"/>
      <c r="F4" s="58"/>
      <c r="G4" s="59"/>
      <c r="H4" s="60"/>
    </row>
    <row r="5" spans="1:8" x14ac:dyDescent="0.25">
      <c r="A5" s="61" t="s">
        <v>83</v>
      </c>
      <c r="B5" s="61"/>
      <c r="C5" s="61"/>
      <c r="D5" s="61"/>
      <c r="E5" s="61"/>
      <c r="F5" s="61"/>
      <c r="G5" s="62"/>
      <c r="H5" s="5"/>
    </row>
    <row r="6" spans="1:8" x14ac:dyDescent="0.25">
      <c r="A6" s="63"/>
      <c r="B6" s="64"/>
      <c r="C6" s="64"/>
      <c r="D6" s="64"/>
      <c r="E6" s="64"/>
      <c r="F6" s="64"/>
      <c r="G6" s="65"/>
      <c r="H6" s="66"/>
    </row>
    <row r="7" spans="1:8" x14ac:dyDescent="0.25">
      <c r="A7" s="53" t="s">
        <v>9</v>
      </c>
      <c r="B7" s="53"/>
      <c r="C7" s="53"/>
      <c r="D7" s="53"/>
      <c r="E7" s="53"/>
      <c r="F7" s="53"/>
      <c r="G7" s="54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18.75" customHeight="1" x14ac:dyDescent="0.25">
      <c r="A9" s="25">
        <v>46127</v>
      </c>
      <c r="B9" s="42" t="s">
        <v>70</v>
      </c>
      <c r="C9" s="5" t="s">
        <v>92</v>
      </c>
      <c r="D9" s="5"/>
      <c r="E9" s="28" t="s">
        <v>93</v>
      </c>
      <c r="F9" s="27" t="s">
        <v>94</v>
      </c>
      <c r="G9" s="49">
        <v>168.5</v>
      </c>
      <c r="H9" s="5">
        <v>10426</v>
      </c>
    </row>
    <row r="10" spans="1:8" ht="24.75" customHeight="1" x14ac:dyDescent="0.25">
      <c r="A10" s="37"/>
      <c r="B10" s="30"/>
      <c r="C10" s="31"/>
      <c r="D10" s="31"/>
      <c r="E10" s="32"/>
      <c r="F10" s="32"/>
      <c r="G10" s="46">
        <f>SUM(G9:G9)</f>
        <v>168.5</v>
      </c>
      <c r="H10" s="5"/>
    </row>
    <row r="12" spans="1:8" ht="15" x14ac:dyDescent="0.25">
      <c r="G12" s="52"/>
    </row>
    <row r="13" spans="1:8" x14ac:dyDescent="0.25">
      <c r="F13" s="55"/>
      <c r="G13" s="55"/>
    </row>
    <row r="14" spans="1:8" x14ac:dyDescent="0.25">
      <c r="F14" s="55"/>
      <c r="G14" s="55"/>
    </row>
  </sheetData>
  <autoFilter ref="A8:H10" xr:uid="{6FA2359B-22A2-4066-AD96-15F348A26127}"/>
  <mergeCells count="9">
    <mergeCell ref="A7:G7"/>
    <mergeCell ref="F13:G13"/>
    <mergeCell ref="F14:G14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2026-05-19T12:37:29Z</cp:lastPrinted>
  <dcterms:created xsi:type="dcterms:W3CDTF">2015-02-24T11:41:13Z</dcterms:created>
  <dcterms:modified xsi:type="dcterms:W3CDTF">2026-07-02T18:20:58Z</dcterms:modified>
</cp:coreProperties>
</file>