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8"/>
  <workbookPr/>
  <mc:AlternateContent xmlns:mc="http://schemas.openxmlformats.org/markup-compatibility/2006">
    <mc:Choice Requires="x15">
      <x15ac:absPath xmlns:x15ac="http://schemas.microsoft.com/office/spreadsheetml/2010/11/ac" url="C:\Users\Mariana Rodrigues\Documentos\Dados\SITE\SUBVENÇÃO\"/>
    </mc:Choice>
  </mc:AlternateContent>
  <xr:revisionPtr revIDLastSave="0" documentId="13_ncr:1_{59B1B244-C83E-4E07-89B3-BD8351F7227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exo 17" sheetId="8" r:id="rId1"/>
    <sheet name="maio" sheetId="12" r:id="rId2"/>
  </sheets>
  <definedNames>
    <definedName name="_xlnm._FilterDatabase" localSheetId="1" hidden="1">maio!$A$9:$H$183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3" i="12" l="1"/>
  <c r="G146" i="12"/>
  <c r="G109" i="12"/>
  <c r="G73" i="12"/>
  <c r="G39" i="12"/>
  <c r="F29" i="8"/>
  <c r="F30" i="8"/>
  <c r="G182" i="12"/>
  <c r="F28" i="8" l="1"/>
  <c r="F31" i="8" l="1"/>
  <c r="D81" i="8"/>
  <c r="E70" i="8" l="1"/>
  <c r="E66" i="8"/>
  <c r="E67" i="8"/>
  <c r="E68" i="8"/>
  <c r="E69" i="8"/>
  <c r="E71" i="8"/>
  <c r="E72" i="8"/>
  <c r="E73" i="8"/>
  <c r="E74" i="8"/>
  <c r="E75" i="8"/>
  <c r="E76" i="8"/>
  <c r="E77" i="8"/>
  <c r="E78" i="8"/>
  <c r="E79" i="8"/>
  <c r="E80" i="8"/>
  <c r="E65" i="8"/>
  <c r="F33" i="8" l="1"/>
  <c r="F102" i="8" l="1"/>
  <c r="C81" i="8"/>
  <c r="E81" i="8" s="1"/>
  <c r="F81" i="8"/>
  <c r="B81" i="8"/>
  <c r="F103" i="8" l="1"/>
  <c r="F104" i="8" l="1"/>
  <c r="F106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29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E24" authorId="0" shapeId="0" xr:uid="{CA0A9991-5094-44CE-A611-596F13E82FF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irrf folha e decimo terceiro</t>
        </r>
      </text>
    </comment>
  </commentList>
</comments>
</file>

<file path=xl/sharedStrings.xml><?xml version="1.0" encoding="utf-8"?>
<sst xmlns="http://schemas.openxmlformats.org/spreadsheetml/2006/main" count="839" uniqueCount="299">
  <si>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</si>
  <si>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</si>
  <si>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</si>
  <si>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</si>
  <si>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</si>
  <si>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</si>
  <si>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</si>
  <si>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</si>
  <si>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</si>
  <si>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</si>
  <si>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</si>
  <si>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</si>
  <si>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</si>
  <si>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</si>
  <si>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</si>
  <si>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</si>
  <si>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</si>
  <si>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</si>
  <si>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recibo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</si>
  <si>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</si>
  <si>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</si>
  <si>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</si>
  <si>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</si>
  <si>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</si>
  <si>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</si>
  <si>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</si>
  <si>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</si>
  <si>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</si>
  <si>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</si>
  <si>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</si>
  <si>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</si>
  <si>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</si>
  <si>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</si>
  <si>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</si>
  <si>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</si>
  <si>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</si>
  <si>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</si>
  <si>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</si>
  <si>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</si>
  <si>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</si>
  <si>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</si>
  <si>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</si>
  <si>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</si>
  <si>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</si>
  <si>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</si>
  <si>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</si>
  <si>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</si>
  <si>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</si>
  <si>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</si>
  <si>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</si>
  <si>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</si>
  <si>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</si>
  <si>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</si>
  <si>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</si>
  <si>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</si>
  <si>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</si>
  <si>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</si>
  <si>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</si>
  <si>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</si>
  <si>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</si>
  <si>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</si>
  <si>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</si>
  <si>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</si>
  <si>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</si>
  <si>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</si>
  <si>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</si>
  <si>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</si>
  <si>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</si>
  <si>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</si>
  <si>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</si>
  <si>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</si>
  <si>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ordenados</t>
  </si>
  <si>
    <t>Banco Bradesco S.A</t>
  </si>
  <si>
    <t>extrato</t>
  </si>
  <si>
    <t>boleto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</si>
  <si>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</si>
  <si>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</si>
  <si>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</si>
  <si>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</si>
  <si>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</si>
  <si>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</si>
  <si>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</si>
  <si>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Sintaresp Sindicato do Téc e Aux Radiologia</t>
  </si>
  <si>
    <t xml:space="preserve">Fundo de Garantia por Tempo de Serviço </t>
  </si>
  <si>
    <t>grrf</t>
  </si>
  <si>
    <t>encargos (parcial)</t>
  </si>
  <si>
    <t>gêneros alimentícios</t>
  </si>
  <si>
    <t>Cooperativa Odontologica de Jacarei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</si>
  <si>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</si>
  <si>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</si>
  <si>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</si>
  <si>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</si>
  <si>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</si>
  <si>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</si>
  <si>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</si>
  <si>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59.950.410/0001-46</t>
  </si>
  <si>
    <t>47.866.934/0001-74</t>
  </si>
  <si>
    <t>00.531.736/0001-96</t>
  </si>
  <si>
    <t>Ticket Serviços S.A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</si>
  <si>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</si>
  <si>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</si>
  <si>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serviço médico</t>
  </si>
  <si>
    <t>Utilidade pública</t>
  </si>
  <si>
    <t xml:space="preserve">tarifas </t>
  </si>
  <si>
    <t>DARF</t>
  </si>
  <si>
    <t>Documento de Arrecadação de Receitas Federais</t>
  </si>
  <si>
    <t>material médico hospitalar</t>
  </si>
  <si>
    <t>pensão alimentícia</t>
  </si>
  <si>
    <t>Contrib assistencial</t>
  </si>
  <si>
    <t>mens sindicato</t>
  </si>
  <si>
    <t>02/01/2023 a 31/01/2023</t>
  </si>
  <si>
    <t xml:space="preserve"> </t>
  </si>
  <si>
    <t>Cam Clinica de Anestesia Ltda</t>
  </si>
  <si>
    <t>26.182.442/0001-90</t>
  </si>
  <si>
    <t>serviço médico anestesista</t>
  </si>
  <si>
    <t>darf</t>
  </si>
  <si>
    <t>serviço médico conduta clinica</t>
  </si>
  <si>
    <t>17.573.128/0001-47</t>
  </si>
  <si>
    <t>serviços médicos direção clinica</t>
  </si>
  <si>
    <t>serviços médicos direção técnica</t>
  </si>
  <si>
    <t>05.764.851/0001-24</t>
  </si>
  <si>
    <t>serviços médicos obstetrícia</t>
  </si>
  <si>
    <t>serviços médicos ortopedia</t>
  </si>
  <si>
    <t>Robortella Serviços Radiológicos Ltda</t>
  </si>
  <si>
    <t>96.475.314/0001-10</t>
  </si>
  <si>
    <t>serviços médicos radiologista</t>
  </si>
  <si>
    <t>White Martins Gases Industriais Ltda</t>
  </si>
  <si>
    <t>locações diversas</t>
  </si>
  <si>
    <t>fatura</t>
  </si>
  <si>
    <t>Companhia de Saneamento Básico do Estado de São Paulo- Sabesp</t>
  </si>
  <si>
    <t>água/esgoto</t>
  </si>
  <si>
    <t>energia elétrica</t>
  </si>
  <si>
    <t>02.302.100/0001-06</t>
  </si>
  <si>
    <t>Posto Manhãs de Sol Ltda</t>
  </si>
  <si>
    <t>48.517.205/0001-75</t>
  </si>
  <si>
    <t>combustível</t>
  </si>
  <si>
    <t>EDP São Paulo Distribuição  Energia S.A</t>
  </si>
  <si>
    <t>emprést consignado (parcial)</t>
  </si>
  <si>
    <t>Noseap Fisioterapia e Reabilitação Ltda</t>
  </si>
  <si>
    <t>37.556.641/0001-37</t>
  </si>
  <si>
    <t>serviço de fisioterapia</t>
  </si>
  <si>
    <t>35.820.448/0081-10</t>
  </si>
  <si>
    <t xml:space="preserve">locação de cilindros </t>
  </si>
  <si>
    <t>manutenão equipamento</t>
  </si>
  <si>
    <t>Alvaro Assad Ghiraldini Sociedade Individual de Advocacia</t>
  </si>
  <si>
    <t>41.593.452/0001-01</t>
  </si>
  <si>
    <t>assessoria jurídica</t>
  </si>
  <si>
    <t>assistência técnica</t>
  </si>
  <si>
    <t>Jodola Contabilidade Ltda</t>
  </si>
  <si>
    <t>48.518.344/0001-13</t>
  </si>
  <si>
    <t>serviço contabilidade</t>
  </si>
  <si>
    <t>controlador de acesso</t>
  </si>
  <si>
    <t>Apretec Geradores e Serviços Ltda</t>
  </si>
  <si>
    <t>04.023.744/0001-82</t>
  </si>
  <si>
    <t>manutenção do gerador</t>
  </si>
  <si>
    <t>Wareline do Brasil Desenvolvimentos de Software</t>
  </si>
  <si>
    <t>71.613.996/0001-59</t>
  </si>
  <si>
    <t>sistema</t>
  </si>
  <si>
    <t>serviço de laboratório</t>
  </si>
  <si>
    <t>Kaprinter Com Servs e Locação de Equipamento</t>
  </si>
  <si>
    <t>16.893.341/0001-73</t>
  </si>
  <si>
    <t>locação de impressoras</t>
  </si>
  <si>
    <t>Ingrid da Conceição Rodrigues</t>
  </si>
  <si>
    <t>Alexandre Marques</t>
  </si>
  <si>
    <t>Maria Angelica M. da Silva Bassila</t>
  </si>
  <si>
    <t>Tesoureira</t>
  </si>
  <si>
    <t>284.896.558-47</t>
  </si>
  <si>
    <t>medicamentos</t>
  </si>
  <si>
    <t xml:space="preserve">serviço médico </t>
  </si>
  <si>
    <t>taxa negocial</t>
  </si>
  <si>
    <t>Ana Cristina da Costa Almeida</t>
  </si>
  <si>
    <t>SGS Auditoria e Consultoria Contábil Ltda</t>
  </si>
  <si>
    <t>44.392.386/0001-08</t>
  </si>
  <si>
    <t>auditoria contábil</t>
  </si>
  <si>
    <t>68.295.880/0001-04</t>
  </si>
  <si>
    <t>28.101.391/0001-50</t>
  </si>
  <si>
    <t>serv tecnologia da informação</t>
  </si>
  <si>
    <t>Produmed Serviços Industriais e Comércio Ltda</t>
  </si>
  <si>
    <t>55.634.901/0001-27</t>
  </si>
  <si>
    <t>oxigênio</t>
  </si>
  <si>
    <t>11.423.907/0001-80</t>
  </si>
  <si>
    <t>Rachid Serviços Médicos Ltda</t>
  </si>
  <si>
    <t>59.816.970/0001-02</t>
  </si>
  <si>
    <t>Sindconam SP</t>
  </si>
  <si>
    <t>Drl Serviços Médicos Ltda</t>
  </si>
  <si>
    <t>medicina do trabalho (parcial)</t>
  </si>
  <si>
    <t>vale alimentação</t>
  </si>
  <si>
    <t>RDGS Preserve Saude e Segurança do Trabalho Ltda</t>
  </si>
  <si>
    <t>esterilização de material (parcial)</t>
  </si>
  <si>
    <t>07.073.027.0070-85</t>
  </si>
  <si>
    <t>armazenagem de arquivos</t>
  </si>
  <si>
    <t>Tivit Terceirização de Processos Serv Tecnologia S.A</t>
  </si>
  <si>
    <t xml:space="preserve">conv odontológico </t>
  </si>
  <si>
    <t>Hemodipa Serviços Médicos Ltda Me</t>
  </si>
  <si>
    <t>07.540.086/0001-94</t>
  </si>
  <si>
    <t>serviços médico infectologista</t>
  </si>
  <si>
    <t>férias</t>
  </si>
  <si>
    <t>08.231.734/0001-93</t>
  </si>
  <si>
    <t>67.729.178/0004-91</t>
  </si>
  <si>
    <t>MS Nogueira SS</t>
  </si>
  <si>
    <t>M3 Serviços Médicos e Diagnósticos Ltda</t>
  </si>
  <si>
    <t>11.839.732/0001-96</t>
  </si>
  <si>
    <t>48.100.176/0002-22</t>
  </si>
  <si>
    <t>despesas fin e bancárias</t>
  </si>
  <si>
    <t>01/01/2026 a 31/12/2026</t>
  </si>
  <si>
    <t>Termo de Convênio 01/2025</t>
  </si>
  <si>
    <t>Concessão de Subvenção do Município de Guararema para custeio das despesas de manutenção do atendimento à Saúde, conforme Plano de Trabalho, constante do Processo Administrativo Eletrônico nº 13252 de 11 novembro de 2025.</t>
  </si>
  <si>
    <t>Os signatários, na qualidade de representantes da Santa Casa de Misericórdia de Guararem vem indicar, na forma abaixo detalhada, as despesas incorridas e pagas no exercício/2026 bem como as despesas a pagar no exercício seguinte.</t>
  </si>
  <si>
    <t>Futura Comércio de Produtos Médicos e Hospitalares Ltda</t>
  </si>
  <si>
    <t>medicamento</t>
  </si>
  <si>
    <t>14.335.544/0001-19</t>
  </si>
  <si>
    <t xml:space="preserve">serviços médicos dir clinica </t>
  </si>
  <si>
    <t>Final Engenharia Ltda</t>
  </si>
  <si>
    <t>43.139.613/0001-17</t>
  </si>
  <si>
    <t>rescisão contratual</t>
  </si>
  <si>
    <t>Comercial Cirurgica Rioclarense Ltda</t>
  </si>
  <si>
    <t>Melhor Gas Distribuidora Ltda Epp</t>
  </si>
  <si>
    <t>serviço médico (parcial)</t>
  </si>
  <si>
    <t>Cientificalab Produtos Laboratoriais e Sistemas Ltda</t>
  </si>
  <si>
    <t>04.539.279/0001-37</t>
  </si>
  <si>
    <t>contribuição</t>
  </si>
  <si>
    <t>Sindicato dos Enfermeiros do Estado de São Paulo</t>
  </si>
  <si>
    <t>52.169.117/0001-05</t>
  </si>
  <si>
    <t>Belive Comércio de Produtos Hospitalares Ltda</t>
  </si>
  <si>
    <t>14.335.544/0003-80</t>
  </si>
  <si>
    <t>gas</t>
  </si>
  <si>
    <t>Transf. Bancária nº  1928936 constante do Extrato</t>
  </si>
  <si>
    <t>Guararema, 01 de junho de 2026</t>
  </si>
  <si>
    <t xml:space="preserve">vale refeição </t>
  </si>
  <si>
    <t>Sara  da Rosa</t>
  </si>
  <si>
    <t>encargos</t>
  </si>
  <si>
    <t>Astra Farma Comércio de Mat Med Hosp Ltda</t>
  </si>
  <si>
    <t>10.571.984/0001-14</t>
  </si>
  <si>
    <t>Supermed Com e Imp de Prod Med e Hosp Ltda</t>
  </si>
  <si>
    <t>11.206.099/0004-41</t>
  </si>
  <si>
    <t>Med Center Comercial Ltda</t>
  </si>
  <si>
    <t>00.874.929/0005-73</t>
  </si>
  <si>
    <t>11.206.099/0001-07</t>
  </si>
  <si>
    <t>Ativa Comercial Hospitalar Ltda</t>
  </si>
  <si>
    <t>04.274.988/0001-38</t>
  </si>
  <si>
    <t>Medicamental Hospitalar Ltda</t>
  </si>
  <si>
    <t>31.378.288/0004-09</t>
  </si>
  <si>
    <t>Cirurgica São José Ltda</t>
  </si>
  <si>
    <t>55.309.074/0001-04</t>
  </si>
  <si>
    <t>Bioline Fios Cirurgicos Ltda</t>
  </si>
  <si>
    <t>37.844.479/0002-33</t>
  </si>
  <si>
    <t>Emporio Médico Com Prod Hosp Ltda</t>
  </si>
  <si>
    <t>04.008.658/0001-09</t>
  </si>
  <si>
    <t>Crismed Comercial Hospitalar Ltda</t>
  </si>
  <si>
    <t>04.192.876/0001-38</t>
  </si>
  <si>
    <t>Master Diagnóstica Prod e Lab e Hosp Ltda</t>
  </si>
  <si>
    <t>00.647.935/0001-64</t>
  </si>
  <si>
    <t>08.231.734/001-93</t>
  </si>
  <si>
    <t>Verbenna Farmacia de Manipulação Ltda Epp</t>
  </si>
  <si>
    <t>00.787.540/0001-67</t>
  </si>
  <si>
    <t>medicamento (parcial)</t>
  </si>
  <si>
    <t>Tecnooprint Impressos Tecnicos Ltda Me</t>
  </si>
  <si>
    <t>04.516.470/0001-63</t>
  </si>
  <si>
    <t>Comercial de Alimentos Caetano Ltda</t>
  </si>
  <si>
    <t>10.454.303/0001-38</t>
  </si>
  <si>
    <t>Galdino A. Siqueira Filho Padaria</t>
  </si>
  <si>
    <t>07.556.205/0001-05</t>
  </si>
  <si>
    <t>Mercadinho Serv Mago Ltda</t>
  </si>
  <si>
    <t>01.677.196/0001-16</t>
  </si>
  <si>
    <t>Jonatas Pereira Wirth</t>
  </si>
  <si>
    <t>25.405.984/0001-11</t>
  </si>
  <si>
    <t>Marcelo de Souza Marins</t>
  </si>
  <si>
    <t>03.784.934/0001-50</t>
  </si>
  <si>
    <t>Copolfood Com Prod Alimentícios Ltda</t>
  </si>
  <si>
    <t>12.799.986/0001-90</t>
  </si>
  <si>
    <t>Humana Alimentar Dist Med. e Prod Nutricionais Ltda</t>
  </si>
  <si>
    <t>Nova Mega G Atacaidts de Alimentos</t>
  </si>
  <si>
    <t>02.786.436/0001-83</t>
  </si>
  <si>
    <t>19.043.440/0006-69</t>
  </si>
  <si>
    <t>Thomaz de Araujo &amp; Cia Ltda</t>
  </si>
  <si>
    <t>12.834.082/0001-59</t>
  </si>
  <si>
    <t xml:space="preserve">material de escritório </t>
  </si>
  <si>
    <t>Tanby Comércio de Papeis Ltda</t>
  </si>
  <si>
    <t>65.069.593/0001-98</t>
  </si>
  <si>
    <t>Reval Atacado de Papelaria Ltda</t>
  </si>
  <si>
    <t>52.434.156/0001-84</t>
  </si>
  <si>
    <t>material de escritório (parcial)</t>
  </si>
  <si>
    <t>j Padua Gráfica Ltda</t>
  </si>
  <si>
    <t>59.529.156/0001-07</t>
  </si>
  <si>
    <t>material gráfico</t>
  </si>
  <si>
    <t>Lotus Central de Dist de Hig Ltda</t>
  </si>
  <si>
    <t>58.055.343/0001-33</t>
  </si>
  <si>
    <t>material de limpeza</t>
  </si>
  <si>
    <t xml:space="preserve">Lider Vale Produtos e Equipamentos </t>
  </si>
  <si>
    <t>02.947.234/0001-76</t>
  </si>
  <si>
    <t>Spartan do Brasil Produtos Quimicos Ltda</t>
  </si>
  <si>
    <t>46.256.772/0002-70</t>
  </si>
  <si>
    <t xml:space="preserve">serviços médicos radiologista </t>
  </si>
  <si>
    <t>Ladutech Soluções em TI</t>
  </si>
  <si>
    <t>35.820.448/0100-18</t>
  </si>
  <si>
    <t>material médico hospitalar (parcial)</t>
  </si>
  <si>
    <t>Transf. Bancária nº 6404781 constante do Extrato</t>
  </si>
  <si>
    <t>Transf. Bancária nº 3230241 constante do Extrato</t>
  </si>
  <si>
    <t>Funcionários da Santa Casa de Misericórdia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</si>
</sst>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5"/>
      <name val="Calibri"/>
      <family val="2"/>
      <scheme val="minor"/>
    </font>
    <font>
      <b/>
      <sz val="8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0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2" fillId="2" borderId="1" xfId="0" applyFont="1" applyFill="1" applyBorder="1"/>
    <xf numFmtId="4" fontId="7" fillId="2" borderId="1" xfId="0" applyNumberFormat="1" applyFont="1" applyFill="1" applyBorder="1"/>
    <xf numFmtId="4" fontId="0" fillId="0" borderId="0" xfId="0" applyNumberFormat="1"/>
    <xf numFmtId="0" fontId="5" fillId="0" borderId="0" xfId="0" applyFont="1" applyAlignment="1">
      <alignment horizontal="center"/>
    </xf>
    <xf numFmtId="0" fontId="8" fillId="0" borderId="1" xfId="0" applyFont="1" applyBorder="1"/>
    <xf numFmtId="0" fontId="11" fillId="0" borderId="1" xfId="0" applyFont="1" applyBorder="1" applyAlignment="1">
      <alignment horizontal="left" wrapText="1"/>
    </xf>
    <xf numFmtId="164" fontId="8" fillId="0" borderId="1" xfId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3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14" fontId="1" fillId="0" borderId="1" xfId="0" applyNumberFormat="1" applyFont="1" applyBorder="1"/>
    <xf numFmtId="0" fontId="14" fillId="0" borderId="0" xfId="0" applyFont="1"/>
    <xf numFmtId="164" fontId="18" fillId="2" borderId="1" xfId="1" applyFont="1" applyFill="1" applyBorder="1"/>
    <xf numFmtId="0" fontId="19" fillId="0" borderId="1" xfId="0" applyFont="1" applyBorder="1" applyAlignment="1">
      <alignment horizontal="center" wrapText="1"/>
    </xf>
    <xf numFmtId="164" fontId="20" fillId="0" borderId="1" xfId="1" applyFont="1" applyFill="1" applyBorder="1"/>
    <xf numFmtId="164" fontId="18" fillId="3" borderId="1" xfId="1" applyFont="1" applyFill="1" applyBorder="1"/>
    <xf numFmtId="164" fontId="12" fillId="0" borderId="1" xfId="1" applyFont="1" applyFill="1" applyBorder="1"/>
    <xf numFmtId="164" fontId="17" fillId="0" borderId="0" xfId="0" applyNumberFormat="1" applyFont="1"/>
    <xf numFmtId="0" fontId="17" fillId="0" borderId="0" xfId="0" applyFont="1"/>
    <xf numFmtId="164" fontId="12" fillId="0" borderId="0" xfId="0" applyNumberFormat="1" applyFont="1"/>
    <xf numFmtId="44" fontId="12" fillId="0" borderId="0" xfId="0" applyNumberFormat="1" applyFont="1"/>
    <xf numFmtId="0" fontId="11" fillId="0" borderId="1" xfId="0" applyFont="1" applyBorder="1" applyAlignment="1">
      <alignment horizontal="left"/>
    </xf>
    <xf numFmtId="164" fontId="20" fillId="0" borderId="0" xfId="1" applyFont="1" applyFill="1" applyBorder="1"/>
    <xf numFmtId="44" fontId="0" fillId="0" borderId="0" xfId="0" applyNumberFormat="1"/>
    <xf numFmtId="14" fontId="12" fillId="0" borderId="1" xfId="0" applyNumberFormat="1" applyFont="1" applyBorder="1"/>
    <xf numFmtId="44" fontId="17" fillId="0" borderId="0" xfId="0" applyNumberFormat="1" applyFont="1"/>
    <xf numFmtId="0" fontId="21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left" wrapText="1"/>
    </xf>
    <xf numFmtId="1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14" fontId="8" fillId="2" borderId="1" xfId="0" applyNumberFormat="1" applyFont="1" applyFill="1" applyBorder="1"/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11" fillId="2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3" fontId="8" fillId="0" borderId="1" xfId="0" applyNumberFormat="1" applyFont="1" applyBorder="1" applyAlignment="1">
      <alignment wrapText="1"/>
    </xf>
    <xf numFmtId="164" fontId="11" fillId="0" borderId="1" xfId="1" applyFont="1" applyFill="1" applyBorder="1" applyAlignment="1">
      <alignment horizontal="left" wrapText="1"/>
    </xf>
    <xf numFmtId="0" fontId="20" fillId="0" borderId="0" xfId="0" applyFont="1"/>
    <xf numFmtId="0" fontId="2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8" fillId="0" borderId="0" xfId="0" applyFont="1"/>
    <xf numFmtId="0" fontId="25" fillId="0" borderId="1" xfId="0" applyFont="1" applyBorder="1" applyAlignment="1">
      <alignment horizontal="left" wrapText="1"/>
    </xf>
    <xf numFmtId="0" fontId="20" fillId="0" borderId="1" xfId="0" applyFont="1" applyBorder="1"/>
    <xf numFmtId="0" fontId="20" fillId="0" borderId="1" xfId="0" applyFont="1" applyBorder="1" applyAlignment="1">
      <alignment horizontal="left"/>
    </xf>
    <xf numFmtId="14" fontId="8" fillId="0" borderId="1" xfId="0" applyNumberFormat="1" applyFont="1" applyBorder="1"/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12" fillId="0" borderId="1" xfId="1" applyFont="1" applyFill="1" applyBorder="1" applyAlignment="1">
      <alignment horizontal="center"/>
    </xf>
    <xf numFmtId="164" fontId="1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1" applyFont="1" applyFill="1" applyBorder="1" applyAlignment="1">
      <alignment horizontal="center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2"/>
  <sheetViews>
    <sheetView tabSelected="1" zoomScaleNormal="100" workbookViewId="0">
      <selection activeCell="K14" sqref="K14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6.28515625" customWidth="1"/>
    <col min="11" max="11" width="19.140625" customWidth="1"/>
    <col min="12" max="12" width="21" customWidth="1"/>
    <col min="14" max="14" width="11" customWidth="1"/>
  </cols>
  <sheetData>
    <row r="1" spans="1:6" x14ac:dyDescent="0.25">
      <c r="A1" s="81" t="s">
        <v>99</v>
      </c>
      <c r="B1" s="81"/>
      <c r="C1" s="81"/>
      <c r="D1" s="81"/>
      <c r="E1" s="81"/>
      <c r="F1" s="81"/>
    </row>
    <row r="2" spans="1:6" ht="3.75" customHeight="1" x14ac:dyDescent="0.25">
      <c r="A2" s="23"/>
      <c r="B2" s="23"/>
      <c r="C2" s="23"/>
      <c r="D2" s="23"/>
      <c r="E2" s="23"/>
      <c r="F2" s="23"/>
    </row>
    <row r="3" spans="1:6" x14ac:dyDescent="0.25">
      <c r="A3" s="81" t="s">
        <v>78</v>
      </c>
      <c r="B3" s="81"/>
      <c r="C3" s="81"/>
      <c r="D3" s="81"/>
      <c r="E3" s="81"/>
      <c r="F3" s="81"/>
    </row>
    <row r="4" spans="1:6" x14ac:dyDescent="0.25">
      <c r="A4" s="81" t="s">
        <v>0</v>
      </c>
      <c r="B4" s="81"/>
      <c r="C4" s="81"/>
      <c r="D4" s="81"/>
      <c r="E4" s="81"/>
      <c r="F4" s="81"/>
    </row>
    <row r="5" spans="1:6" ht="6.75" customHeight="1" x14ac:dyDescent="0.25">
      <c r="A5" s="23"/>
      <c r="B5" s="23"/>
      <c r="C5" s="23"/>
      <c r="D5" s="23"/>
      <c r="E5" s="23"/>
      <c r="F5" s="23"/>
    </row>
    <row r="6" spans="1:6" x14ac:dyDescent="0.25">
      <c r="A6" s="81" t="s">
        <v>93</v>
      </c>
      <c r="B6" s="81"/>
      <c r="C6" s="81"/>
      <c r="D6" s="81"/>
      <c r="E6" s="81"/>
      <c r="F6" s="81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88</v>
      </c>
      <c r="B8" s="1" t="s">
        <v>15</v>
      </c>
      <c r="C8" s="1"/>
      <c r="D8" s="1"/>
      <c r="E8" s="1"/>
      <c r="F8" s="1"/>
    </row>
    <row r="9" spans="1:6" x14ac:dyDescent="0.25">
      <c r="A9" s="4" t="s">
        <v>89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66</v>
      </c>
      <c r="C11" s="1"/>
      <c r="D11" s="1"/>
      <c r="E11" s="1"/>
      <c r="F11" s="1"/>
    </row>
    <row r="12" spans="1:6" x14ac:dyDescent="0.25">
      <c r="A12" s="4" t="s">
        <v>90</v>
      </c>
      <c r="B12" s="1" t="s">
        <v>163</v>
      </c>
      <c r="C12" s="1"/>
      <c r="D12" s="1"/>
      <c r="E12" s="1"/>
      <c r="F12" s="1"/>
    </row>
    <row r="13" spans="1:6" x14ac:dyDescent="0.25">
      <c r="A13" s="4" t="s">
        <v>27</v>
      </c>
      <c r="B13" s="28" t="s">
        <v>166</v>
      </c>
      <c r="C13" s="1"/>
      <c r="D13" s="1"/>
      <c r="E13" s="1"/>
      <c r="F13" s="1"/>
    </row>
    <row r="14" spans="1:6" ht="51.75" customHeight="1" x14ac:dyDescent="0.25">
      <c r="A14" s="4" t="s">
        <v>91</v>
      </c>
      <c r="B14" s="85" t="s">
        <v>206</v>
      </c>
      <c r="C14" s="85"/>
      <c r="D14" s="85"/>
      <c r="E14" s="85"/>
      <c r="F14" s="85"/>
    </row>
    <row r="15" spans="1:6" x14ac:dyDescent="0.25">
      <c r="A15" s="4" t="s">
        <v>3</v>
      </c>
      <c r="B15" s="7">
        <v>2026</v>
      </c>
      <c r="C15" s="1"/>
      <c r="D15" s="1"/>
      <c r="E15" s="1"/>
      <c r="F15" s="1"/>
    </row>
    <row r="16" spans="1:6" x14ac:dyDescent="0.25">
      <c r="A16" s="4" t="s">
        <v>92</v>
      </c>
      <c r="B16" s="1" t="s">
        <v>67</v>
      </c>
      <c r="C16" s="1"/>
      <c r="D16" s="1"/>
      <c r="E16" s="1"/>
      <c r="F16" s="1"/>
    </row>
    <row r="17" spans="1:12" ht="6.75" customHeight="1" x14ac:dyDescent="0.25">
      <c r="A17" s="1"/>
      <c r="B17" s="1"/>
      <c r="C17" s="1"/>
      <c r="D17" s="1"/>
      <c r="E17" s="1"/>
      <c r="F17" s="1"/>
    </row>
    <row r="18" spans="1:12" x14ac:dyDescent="0.25">
      <c r="A18" s="11" t="s">
        <v>28</v>
      </c>
      <c r="B18" s="11" t="s">
        <v>4</v>
      </c>
      <c r="C18" s="86" t="s">
        <v>29</v>
      </c>
      <c r="D18" s="87"/>
      <c r="E18" s="88" t="s">
        <v>30</v>
      </c>
      <c r="F18" s="88"/>
    </row>
    <row r="19" spans="1:12" x14ac:dyDescent="0.25">
      <c r="A19" s="10" t="s">
        <v>205</v>
      </c>
      <c r="B19" s="46">
        <v>46021</v>
      </c>
      <c r="C19" s="89" t="s">
        <v>204</v>
      </c>
      <c r="D19" s="90"/>
      <c r="E19" s="92">
        <v>24350000</v>
      </c>
      <c r="F19" s="92"/>
      <c r="I19" s="19"/>
    </row>
    <row r="20" spans="1:12" x14ac:dyDescent="0.25">
      <c r="A20" s="10"/>
      <c r="B20" s="32"/>
      <c r="C20" s="89"/>
      <c r="D20" s="90"/>
      <c r="E20" s="93"/>
      <c r="F20" s="93"/>
      <c r="I20" s="18"/>
    </row>
    <row r="21" spans="1:12" ht="13.5" customHeight="1" x14ac:dyDescent="0.25">
      <c r="A21" s="10"/>
      <c r="B21" s="32"/>
      <c r="C21" s="98"/>
      <c r="D21" s="98"/>
      <c r="E21" s="99"/>
      <c r="F21" s="99"/>
      <c r="I21" s="18"/>
    </row>
    <row r="22" spans="1:12" x14ac:dyDescent="0.25">
      <c r="A22" s="96" t="s">
        <v>75</v>
      </c>
      <c r="B22" s="97"/>
      <c r="C22" s="97"/>
      <c r="D22" s="97"/>
      <c r="E22" s="97"/>
      <c r="F22" s="97"/>
    </row>
    <row r="23" spans="1:12" ht="28.5" customHeight="1" x14ac:dyDescent="0.25">
      <c r="A23" s="16" t="s">
        <v>31</v>
      </c>
      <c r="B23" s="16" t="s">
        <v>32</v>
      </c>
      <c r="C23" s="16" t="s">
        <v>33</v>
      </c>
      <c r="D23" s="94" t="s">
        <v>34</v>
      </c>
      <c r="E23" s="94"/>
      <c r="F23" s="16" t="s">
        <v>5</v>
      </c>
    </row>
    <row r="24" spans="1:12" ht="27" customHeight="1" x14ac:dyDescent="0.25">
      <c r="A24" s="67">
        <v>46148</v>
      </c>
      <c r="B24" s="26">
        <v>500000</v>
      </c>
      <c r="C24" s="67">
        <v>46148</v>
      </c>
      <c r="D24" s="95" t="s">
        <v>296</v>
      </c>
      <c r="E24" s="95"/>
      <c r="F24" s="26">
        <v>500000</v>
      </c>
      <c r="G24" s="60"/>
      <c r="J24" s="18"/>
      <c r="L24" s="45"/>
    </row>
    <row r="25" spans="1:12" ht="27" customHeight="1" x14ac:dyDescent="0.25">
      <c r="A25" s="67">
        <v>46157</v>
      </c>
      <c r="B25" s="26">
        <v>1000000</v>
      </c>
      <c r="C25" s="67">
        <v>46157</v>
      </c>
      <c r="D25" s="95" t="s">
        <v>297</v>
      </c>
      <c r="E25" s="95"/>
      <c r="F25" s="26">
        <v>1000000</v>
      </c>
      <c r="G25" s="60"/>
      <c r="I25" s="19"/>
      <c r="J25" s="18"/>
      <c r="K25" s="18"/>
    </row>
    <row r="26" spans="1:12" ht="27" customHeight="1" x14ac:dyDescent="0.25">
      <c r="A26" s="67">
        <v>46162</v>
      </c>
      <c r="B26" s="26">
        <v>595833.31000000006</v>
      </c>
      <c r="C26" s="67">
        <v>46162</v>
      </c>
      <c r="D26" s="95" t="s">
        <v>226</v>
      </c>
      <c r="E26" s="95"/>
      <c r="F26" s="26">
        <v>595833.31000000006</v>
      </c>
      <c r="G26" s="60"/>
      <c r="J26" s="18"/>
      <c r="K26" s="18"/>
      <c r="L26" s="45"/>
    </row>
    <row r="27" spans="1:12" x14ac:dyDescent="0.25">
      <c r="A27" s="84" t="s">
        <v>76</v>
      </c>
      <c r="B27" s="84"/>
      <c r="C27" s="84"/>
      <c r="D27" s="84"/>
      <c r="E27" s="84"/>
      <c r="F27" s="26">
        <v>174.15</v>
      </c>
      <c r="J27" s="18"/>
      <c r="K27" s="18"/>
    </row>
    <row r="28" spans="1:12" x14ac:dyDescent="0.25">
      <c r="A28" s="84" t="s">
        <v>35</v>
      </c>
      <c r="B28" s="84"/>
      <c r="C28" s="84"/>
      <c r="D28" s="84"/>
      <c r="E28" s="84"/>
      <c r="F28" s="26">
        <f>SUM(F24:F26)</f>
        <v>2095833.31</v>
      </c>
      <c r="J28" s="18"/>
      <c r="K28" s="18"/>
    </row>
    <row r="29" spans="1:12" x14ac:dyDescent="0.25">
      <c r="A29" s="84" t="s">
        <v>36</v>
      </c>
      <c r="B29" s="84"/>
      <c r="C29" s="84"/>
      <c r="D29" s="84"/>
      <c r="E29" s="84"/>
      <c r="F29" s="26">
        <f>0.02+145.78</f>
        <v>145.80000000000001</v>
      </c>
      <c r="H29" s="33" t="s">
        <v>110</v>
      </c>
      <c r="J29" s="18"/>
      <c r="K29" s="18"/>
    </row>
    <row r="30" spans="1:12" x14ac:dyDescent="0.25">
      <c r="A30" s="84" t="s">
        <v>37</v>
      </c>
      <c r="B30" s="84"/>
      <c r="C30" s="84"/>
      <c r="D30" s="84"/>
      <c r="E30" s="84"/>
      <c r="F30" s="26">
        <f>328.7+1824-180.5+0.01</f>
        <v>1972.2099999999998</v>
      </c>
      <c r="J30" s="18"/>
      <c r="K30" s="18"/>
    </row>
    <row r="31" spans="1:12" x14ac:dyDescent="0.25">
      <c r="A31" s="84" t="s">
        <v>38</v>
      </c>
      <c r="B31" s="84"/>
      <c r="C31" s="84"/>
      <c r="D31" s="84"/>
      <c r="E31" s="84"/>
      <c r="F31" s="26">
        <f>F27+F28+F29+F30</f>
        <v>2098125.4700000002</v>
      </c>
      <c r="J31" s="18"/>
      <c r="K31" s="18"/>
    </row>
    <row r="32" spans="1:12" x14ac:dyDescent="0.25">
      <c r="A32" s="84" t="s">
        <v>77</v>
      </c>
      <c r="B32" s="84"/>
      <c r="C32" s="84"/>
      <c r="D32" s="84"/>
      <c r="E32" s="84"/>
      <c r="F32" s="6">
        <v>0</v>
      </c>
      <c r="K32" s="18"/>
    </row>
    <row r="33" spans="1:11" x14ac:dyDescent="0.25">
      <c r="A33" s="84" t="s">
        <v>39</v>
      </c>
      <c r="B33" s="84"/>
      <c r="C33" s="84"/>
      <c r="D33" s="84"/>
      <c r="E33" s="84"/>
      <c r="F33" s="5">
        <f>F31+F32</f>
        <v>2098125.4700000002</v>
      </c>
      <c r="G33" s="19"/>
      <c r="I33" s="19"/>
      <c r="K33" s="18"/>
    </row>
    <row r="34" spans="1:11" ht="9.75" customHeight="1" x14ac:dyDescent="0.25">
      <c r="A34" s="9" t="s">
        <v>40</v>
      </c>
      <c r="B34" s="2"/>
      <c r="C34" s="2"/>
      <c r="I34" s="19"/>
      <c r="K34" s="18"/>
    </row>
    <row r="35" spans="1:11" ht="11.25" customHeight="1" x14ac:dyDescent="0.25">
      <c r="A35" s="9" t="s">
        <v>41</v>
      </c>
      <c r="B35" s="2"/>
      <c r="C35" s="2"/>
      <c r="K35" s="18"/>
    </row>
    <row r="36" spans="1:11" ht="10.5" customHeight="1" x14ac:dyDescent="0.25">
      <c r="A36" s="9" t="s">
        <v>68</v>
      </c>
      <c r="B36" s="2"/>
      <c r="C36" s="2"/>
      <c r="I36" s="19"/>
      <c r="K36" s="18"/>
    </row>
    <row r="37" spans="1:11" ht="10.5" customHeight="1" x14ac:dyDescent="0.25">
      <c r="A37" s="9"/>
      <c r="B37" s="2"/>
      <c r="C37" s="2"/>
      <c r="I37" s="19"/>
      <c r="K37" s="18"/>
    </row>
    <row r="38" spans="1:11" ht="10.5" customHeight="1" x14ac:dyDescent="0.25">
      <c r="A38" s="9"/>
      <c r="B38" s="2"/>
      <c r="C38" s="2"/>
      <c r="I38" s="19"/>
      <c r="K38" s="18"/>
    </row>
    <row r="39" spans="1:11" ht="10.5" customHeight="1" x14ac:dyDescent="0.25">
      <c r="A39" s="9"/>
      <c r="B39" s="2"/>
      <c r="C39" s="2"/>
      <c r="I39" s="19"/>
      <c r="K39" s="18"/>
    </row>
    <row r="40" spans="1:11" ht="10.5" customHeight="1" x14ac:dyDescent="0.25">
      <c r="A40" s="9"/>
      <c r="B40" s="2"/>
      <c r="C40" s="2"/>
      <c r="I40" s="19"/>
      <c r="K40" s="18"/>
    </row>
    <row r="41" spans="1:11" ht="10.5" customHeight="1" x14ac:dyDescent="0.25">
      <c r="A41" s="9"/>
      <c r="B41" s="2"/>
      <c r="C41" s="2"/>
      <c r="I41" s="19"/>
      <c r="K41" s="18"/>
    </row>
    <row r="42" spans="1:11" ht="10.5" customHeight="1" x14ac:dyDescent="0.25">
      <c r="A42" s="9"/>
      <c r="B42" s="2"/>
      <c r="C42" s="2"/>
      <c r="I42" s="19"/>
      <c r="K42" s="18"/>
    </row>
    <row r="43" spans="1:11" ht="10.5" customHeight="1" x14ac:dyDescent="0.25">
      <c r="A43" s="9"/>
      <c r="B43" s="2"/>
      <c r="C43" s="2"/>
      <c r="I43" s="19"/>
      <c r="K43" s="18"/>
    </row>
    <row r="44" spans="1:11" ht="10.5" customHeight="1" x14ac:dyDescent="0.25">
      <c r="A44" s="9"/>
      <c r="B44" s="2"/>
      <c r="C44" s="2"/>
      <c r="I44" s="19"/>
      <c r="K44" s="18"/>
    </row>
    <row r="45" spans="1:11" ht="10.5" customHeight="1" x14ac:dyDescent="0.25">
      <c r="A45" s="9"/>
      <c r="B45" s="2"/>
      <c r="C45" s="2"/>
      <c r="I45" s="19"/>
      <c r="K45" s="18"/>
    </row>
    <row r="46" spans="1:11" ht="10.5" customHeight="1" x14ac:dyDescent="0.25">
      <c r="A46" s="9"/>
      <c r="B46" s="2"/>
      <c r="C46" s="2"/>
      <c r="I46" s="19"/>
      <c r="K46" s="18"/>
    </row>
    <row r="47" spans="1:11" ht="10.5" customHeight="1" x14ac:dyDescent="0.25">
      <c r="A47" s="9"/>
      <c r="B47" s="2"/>
      <c r="C47" s="2"/>
      <c r="I47" s="19"/>
      <c r="K47" s="18"/>
    </row>
    <row r="48" spans="1:11" ht="10.5" customHeight="1" x14ac:dyDescent="0.25">
      <c r="A48" s="9"/>
      <c r="B48" s="2"/>
      <c r="C48" s="2"/>
      <c r="I48" s="19"/>
      <c r="K48" s="18"/>
    </row>
    <row r="49" spans="1:11" ht="10.5" customHeight="1" x14ac:dyDescent="0.25">
      <c r="A49" s="9"/>
      <c r="B49" s="2"/>
      <c r="C49" s="2"/>
      <c r="I49" s="19"/>
      <c r="K49" s="18"/>
    </row>
    <row r="50" spans="1:11" ht="10.5" customHeight="1" x14ac:dyDescent="0.25">
      <c r="A50" s="9"/>
      <c r="B50" s="2"/>
      <c r="C50" s="2"/>
      <c r="I50" s="19"/>
      <c r="K50" s="18"/>
    </row>
    <row r="51" spans="1:11" ht="10.5" customHeight="1" x14ac:dyDescent="0.25">
      <c r="A51" s="9"/>
      <c r="B51" s="2"/>
      <c r="C51" s="2"/>
      <c r="I51" s="19"/>
      <c r="K51" s="18"/>
    </row>
    <row r="52" spans="1:11" ht="10.5" customHeight="1" x14ac:dyDescent="0.25">
      <c r="A52" s="9"/>
      <c r="B52" s="2"/>
      <c r="C52" s="2"/>
      <c r="I52" s="19"/>
      <c r="K52" s="18"/>
    </row>
    <row r="53" spans="1:11" ht="20.100000000000001" customHeight="1" x14ac:dyDescent="0.25">
      <c r="A53" s="81" t="s">
        <v>99</v>
      </c>
      <c r="B53" s="81"/>
      <c r="C53" s="81"/>
      <c r="D53" s="81"/>
      <c r="E53" s="81"/>
      <c r="F53" s="81"/>
    </row>
    <row r="54" spans="1:11" ht="13.5" customHeight="1" x14ac:dyDescent="0.25">
      <c r="A54" s="23"/>
      <c r="B54" s="23"/>
      <c r="C54" s="23"/>
      <c r="D54" s="23"/>
      <c r="E54" s="23"/>
      <c r="F54" s="23"/>
    </row>
    <row r="55" spans="1:11" ht="16.5" customHeight="1" x14ac:dyDescent="0.25">
      <c r="A55" s="81" t="s">
        <v>78</v>
      </c>
      <c r="B55" s="81"/>
      <c r="C55" s="81"/>
      <c r="D55" s="81"/>
      <c r="E55" s="81"/>
      <c r="F55" s="81"/>
    </row>
    <row r="56" spans="1:11" ht="16.5" customHeight="1" x14ac:dyDescent="0.25">
      <c r="A56" s="81" t="s">
        <v>0</v>
      </c>
      <c r="B56" s="81"/>
      <c r="C56" s="81"/>
      <c r="D56" s="81"/>
      <c r="E56" s="81"/>
      <c r="F56" s="81"/>
    </row>
    <row r="57" spans="1:11" ht="9.75" customHeight="1" x14ac:dyDescent="0.25">
      <c r="A57" s="23"/>
      <c r="B57" s="23"/>
      <c r="C57" s="23"/>
      <c r="D57" s="23"/>
      <c r="E57" s="23"/>
      <c r="F57" s="23"/>
    </row>
    <row r="58" spans="1:11" ht="13.5" customHeight="1" x14ac:dyDescent="0.25">
      <c r="A58" s="81" t="s">
        <v>93</v>
      </c>
      <c r="B58" s="81"/>
      <c r="C58" s="81"/>
      <c r="D58" s="81"/>
      <c r="E58" s="81"/>
      <c r="F58" s="81"/>
    </row>
    <row r="59" spans="1:11" ht="13.5" customHeight="1" x14ac:dyDescent="0.25"/>
    <row r="60" spans="1:11" ht="38.25" customHeight="1" x14ac:dyDescent="0.25">
      <c r="A60" s="82" t="s">
        <v>207</v>
      </c>
      <c r="B60" s="82"/>
      <c r="C60" s="82"/>
      <c r="D60" s="82"/>
      <c r="E60" s="82"/>
      <c r="F60" s="82"/>
    </row>
    <row r="61" spans="1:11" ht="9.75" customHeight="1" x14ac:dyDescent="0.25"/>
    <row r="62" spans="1:11" ht="15.75" customHeight="1" x14ac:dyDescent="0.25">
      <c r="A62" s="91" t="s">
        <v>80</v>
      </c>
      <c r="B62" s="91"/>
      <c r="C62" s="91"/>
      <c r="D62" s="91"/>
      <c r="E62" s="91"/>
      <c r="F62" s="91"/>
    </row>
    <row r="63" spans="1:11" ht="12" customHeight="1" x14ac:dyDescent="0.25">
      <c r="A63" s="83" t="s">
        <v>42</v>
      </c>
      <c r="B63" s="83"/>
      <c r="C63" s="83"/>
      <c r="D63" s="83"/>
      <c r="E63" s="83"/>
      <c r="F63" s="83"/>
    </row>
    <row r="64" spans="1:11" ht="68.25" x14ac:dyDescent="0.25">
      <c r="A64" s="13" t="s">
        <v>43</v>
      </c>
      <c r="B64" s="13" t="s">
        <v>44</v>
      </c>
      <c r="C64" s="13" t="s">
        <v>45</v>
      </c>
      <c r="D64" s="13" t="s">
        <v>46</v>
      </c>
      <c r="E64" s="13" t="s">
        <v>81</v>
      </c>
      <c r="F64" s="13" t="s">
        <v>47</v>
      </c>
    </row>
    <row r="65" spans="1:9" ht="20.100000000000001" customHeight="1" x14ac:dyDescent="0.25">
      <c r="A65" s="10" t="s">
        <v>21</v>
      </c>
      <c r="B65" s="29">
        <v>862136.15</v>
      </c>
      <c r="C65" s="29">
        <v>0</v>
      </c>
      <c r="D65" s="29">
        <v>862136.15</v>
      </c>
      <c r="E65" s="29">
        <f>C65+D65</f>
        <v>862136.15</v>
      </c>
      <c r="F65" s="8">
        <v>0</v>
      </c>
    </row>
    <row r="66" spans="1:9" ht="20.100000000000001" customHeight="1" x14ac:dyDescent="0.25">
      <c r="A66" s="10" t="s">
        <v>23</v>
      </c>
      <c r="B66" s="29">
        <v>0</v>
      </c>
      <c r="C66" s="29">
        <v>0</v>
      </c>
      <c r="D66" s="29">
        <v>0</v>
      </c>
      <c r="E66" s="29">
        <f t="shared" ref="E66:E81" si="0">C66+D66</f>
        <v>0</v>
      </c>
      <c r="F66" s="8">
        <v>0</v>
      </c>
    </row>
    <row r="67" spans="1:9" ht="20.100000000000001" customHeight="1" x14ac:dyDescent="0.25">
      <c r="A67" s="10" t="s">
        <v>19</v>
      </c>
      <c r="B67" s="29">
        <v>17224.73</v>
      </c>
      <c r="C67" s="29">
        <v>0</v>
      </c>
      <c r="D67" s="29">
        <v>17224.73</v>
      </c>
      <c r="E67" s="29">
        <f t="shared" si="0"/>
        <v>17224.73</v>
      </c>
      <c r="F67" s="8">
        <v>0</v>
      </c>
    </row>
    <row r="68" spans="1:9" ht="20.100000000000001" customHeight="1" x14ac:dyDescent="0.25">
      <c r="A68" s="10" t="s">
        <v>69</v>
      </c>
      <c r="B68" s="29">
        <v>25051.02</v>
      </c>
      <c r="C68" s="29">
        <v>0</v>
      </c>
      <c r="D68" s="29">
        <v>25051.02</v>
      </c>
      <c r="E68" s="29">
        <f t="shared" si="0"/>
        <v>25051.02</v>
      </c>
      <c r="F68" s="8">
        <v>0</v>
      </c>
      <c r="I68" s="22"/>
    </row>
    <row r="69" spans="1:9" ht="20.100000000000001" customHeight="1" x14ac:dyDescent="0.25">
      <c r="A69" s="10" t="s">
        <v>20</v>
      </c>
      <c r="B69" s="29">
        <v>7372.66</v>
      </c>
      <c r="C69" s="29">
        <v>0</v>
      </c>
      <c r="D69" s="29">
        <v>7372.66</v>
      </c>
      <c r="E69" s="29">
        <f t="shared" si="0"/>
        <v>7372.66</v>
      </c>
      <c r="F69" s="8">
        <v>0</v>
      </c>
      <c r="I69" s="22"/>
    </row>
    <row r="70" spans="1:9" ht="20.100000000000001" customHeight="1" x14ac:dyDescent="0.25">
      <c r="A70" s="12" t="s">
        <v>24</v>
      </c>
      <c r="B70" s="29">
        <v>10740.16</v>
      </c>
      <c r="C70" s="29">
        <v>0</v>
      </c>
      <c r="D70" s="29">
        <v>10740.16</v>
      </c>
      <c r="E70" s="29">
        <f t="shared" si="0"/>
        <v>10740.16</v>
      </c>
      <c r="F70" s="8">
        <v>0</v>
      </c>
    </row>
    <row r="71" spans="1:9" ht="20.100000000000001" customHeight="1" x14ac:dyDescent="0.25">
      <c r="A71" s="10" t="s">
        <v>48</v>
      </c>
      <c r="B71" s="29">
        <v>878884.31</v>
      </c>
      <c r="C71" s="29">
        <v>0</v>
      </c>
      <c r="D71" s="29">
        <v>878884.31</v>
      </c>
      <c r="E71" s="29">
        <f t="shared" si="0"/>
        <v>878884.31</v>
      </c>
      <c r="F71" s="8">
        <v>0</v>
      </c>
    </row>
    <row r="72" spans="1:9" ht="20.100000000000001" customHeight="1" x14ac:dyDescent="0.25">
      <c r="A72" s="12" t="s">
        <v>22</v>
      </c>
      <c r="B72" s="29">
        <v>131482.64000000001</v>
      </c>
      <c r="C72" s="29">
        <v>0</v>
      </c>
      <c r="D72" s="29">
        <v>131482.64000000001</v>
      </c>
      <c r="E72" s="29">
        <f t="shared" si="0"/>
        <v>131482.64000000001</v>
      </c>
      <c r="F72" s="8">
        <v>0</v>
      </c>
      <c r="I72" s="27"/>
    </row>
    <row r="73" spans="1:9" ht="20.100000000000001" customHeight="1" x14ac:dyDescent="0.25">
      <c r="A73" s="10" t="s">
        <v>49</v>
      </c>
      <c r="B73" s="29">
        <v>0</v>
      </c>
      <c r="C73" s="29">
        <v>0</v>
      </c>
      <c r="D73" s="29">
        <v>0</v>
      </c>
      <c r="E73" s="29">
        <f t="shared" si="0"/>
        <v>0</v>
      </c>
      <c r="F73" s="8">
        <v>0</v>
      </c>
    </row>
    <row r="74" spans="1:9" ht="20.100000000000001" customHeight="1" x14ac:dyDescent="0.25">
      <c r="A74" s="10" t="s">
        <v>25</v>
      </c>
      <c r="B74" s="29">
        <v>9089.2999999999993</v>
      </c>
      <c r="C74" s="29">
        <v>0</v>
      </c>
      <c r="D74" s="29">
        <v>9089.2999999999993</v>
      </c>
      <c r="E74" s="29">
        <f t="shared" si="0"/>
        <v>9089.2999999999993</v>
      </c>
      <c r="F74" s="8">
        <v>0</v>
      </c>
    </row>
    <row r="75" spans="1:9" ht="20.100000000000001" customHeight="1" x14ac:dyDescent="0.25">
      <c r="A75" s="10" t="s">
        <v>50</v>
      </c>
      <c r="B75" s="29">
        <v>19689.32</v>
      </c>
      <c r="C75" s="29">
        <v>0</v>
      </c>
      <c r="D75" s="29">
        <v>19689.32</v>
      </c>
      <c r="E75" s="29">
        <f t="shared" si="0"/>
        <v>19689.32</v>
      </c>
      <c r="F75" s="8">
        <v>0</v>
      </c>
      <c r="I75" s="27"/>
    </row>
    <row r="76" spans="1:9" ht="20.100000000000001" customHeight="1" x14ac:dyDescent="0.25">
      <c r="A76" s="10" t="s">
        <v>51</v>
      </c>
      <c r="B76" s="29">
        <v>11069.12</v>
      </c>
      <c r="C76" s="29">
        <v>0</v>
      </c>
      <c r="D76" s="29">
        <v>11069.12</v>
      </c>
      <c r="E76" s="29">
        <f t="shared" si="0"/>
        <v>11069.12</v>
      </c>
      <c r="F76" s="8">
        <v>0</v>
      </c>
      <c r="I76" s="22"/>
    </row>
    <row r="77" spans="1:9" ht="20.100000000000001" customHeight="1" x14ac:dyDescent="0.25">
      <c r="A77" s="12" t="s">
        <v>52</v>
      </c>
      <c r="B77" s="29">
        <v>0</v>
      </c>
      <c r="C77" s="29">
        <v>0</v>
      </c>
      <c r="D77" s="29">
        <v>0</v>
      </c>
      <c r="E77" s="29">
        <f t="shared" si="0"/>
        <v>0</v>
      </c>
      <c r="F77" s="8">
        <v>0</v>
      </c>
      <c r="I77" s="22"/>
    </row>
    <row r="78" spans="1:9" ht="22.5" customHeight="1" x14ac:dyDescent="0.25">
      <c r="A78" s="10" t="s">
        <v>53</v>
      </c>
      <c r="B78" s="29">
        <v>0</v>
      </c>
      <c r="C78" s="29">
        <v>0</v>
      </c>
      <c r="D78" s="29">
        <v>0</v>
      </c>
      <c r="E78" s="29">
        <f t="shared" si="0"/>
        <v>0</v>
      </c>
      <c r="F78" s="8">
        <v>0</v>
      </c>
      <c r="I78" s="27"/>
    </row>
    <row r="79" spans="1:9" ht="23.25" customHeight="1" x14ac:dyDescent="0.25">
      <c r="A79" s="12" t="s">
        <v>54</v>
      </c>
      <c r="B79" s="29">
        <v>281.83999999999997</v>
      </c>
      <c r="C79" s="29">
        <v>0</v>
      </c>
      <c r="D79" s="29">
        <v>281.83999999999997</v>
      </c>
      <c r="E79" s="29">
        <f t="shared" si="0"/>
        <v>281.83999999999997</v>
      </c>
      <c r="F79" s="8">
        <v>0</v>
      </c>
      <c r="I79" s="22"/>
    </row>
    <row r="80" spans="1:9" ht="20.100000000000001" customHeight="1" x14ac:dyDescent="0.25">
      <c r="A80" s="10" t="s">
        <v>26</v>
      </c>
      <c r="B80" s="29">
        <v>70230.09</v>
      </c>
      <c r="C80" s="29">
        <v>0</v>
      </c>
      <c r="D80" s="29">
        <v>70230.09</v>
      </c>
      <c r="E80" s="29">
        <f t="shared" si="0"/>
        <v>70230.09</v>
      </c>
      <c r="F80" s="8">
        <v>0</v>
      </c>
      <c r="I80" s="22"/>
    </row>
    <row r="81" spans="1:11" ht="20.100000000000001" customHeight="1" x14ac:dyDescent="0.25">
      <c r="A81" s="20" t="s">
        <v>6</v>
      </c>
      <c r="B81" s="21">
        <f>SUM(B65:B80)</f>
        <v>2043251.3400000008</v>
      </c>
      <c r="C81" s="21">
        <f>SUM(C65:C80)</f>
        <v>0</v>
      </c>
      <c r="D81" s="21">
        <f>SUM(D65:D80)</f>
        <v>2043251.3400000008</v>
      </c>
      <c r="E81" s="21">
        <f t="shared" si="0"/>
        <v>2043251.3400000008</v>
      </c>
      <c r="F81" s="21">
        <f>SUM(F65:F80)</f>
        <v>0</v>
      </c>
      <c r="I81" s="22"/>
      <c r="J81" s="22"/>
      <c r="K81" s="22"/>
    </row>
    <row r="82" spans="1:11" x14ac:dyDescent="0.25">
      <c r="A82" s="14" t="s">
        <v>55</v>
      </c>
      <c r="I82" s="22"/>
      <c r="K82" s="22"/>
    </row>
    <row r="83" spans="1:11" x14ac:dyDescent="0.25">
      <c r="A83" s="3" t="s">
        <v>56</v>
      </c>
      <c r="B83" s="3"/>
      <c r="C83" s="3"/>
      <c r="D83" s="3"/>
      <c r="E83" s="3"/>
      <c r="F83" s="3"/>
      <c r="I83" s="22"/>
    </row>
    <row r="84" spans="1:11" x14ac:dyDescent="0.25">
      <c r="A84" s="3" t="s">
        <v>57</v>
      </c>
      <c r="B84" s="3"/>
      <c r="C84" s="3"/>
      <c r="D84" s="3"/>
      <c r="E84" s="3"/>
      <c r="F84" s="3"/>
      <c r="I84" s="22"/>
    </row>
    <row r="85" spans="1:11" x14ac:dyDescent="0.25">
      <c r="A85" s="3" t="s">
        <v>58</v>
      </c>
      <c r="B85" s="3"/>
      <c r="C85" s="3"/>
      <c r="D85" s="3"/>
      <c r="E85" s="3"/>
      <c r="F85" s="3"/>
      <c r="I85" s="22"/>
    </row>
    <row r="86" spans="1:11" ht="26.25" customHeight="1" x14ac:dyDescent="0.25">
      <c r="A86" s="101" t="s">
        <v>59</v>
      </c>
      <c r="B86" s="101"/>
      <c r="C86" s="101"/>
      <c r="D86" s="101"/>
      <c r="E86" s="101"/>
      <c r="F86" s="101"/>
    </row>
    <row r="87" spans="1:11" ht="44.25" customHeight="1" x14ac:dyDescent="0.25">
      <c r="A87" s="102" t="s">
        <v>70</v>
      </c>
      <c r="B87" s="102"/>
      <c r="C87" s="102"/>
      <c r="D87" s="102"/>
      <c r="E87" s="102"/>
      <c r="F87" s="102"/>
    </row>
    <row r="88" spans="1:11" x14ac:dyDescent="0.25">
      <c r="A88" s="3" t="s">
        <v>60</v>
      </c>
      <c r="B88" s="3"/>
      <c r="C88" s="3"/>
      <c r="D88" s="3"/>
      <c r="E88" s="3"/>
      <c r="F88" s="3"/>
    </row>
    <row r="93" spans="1:11" ht="20.100000000000001" customHeight="1" x14ac:dyDescent="0.25">
      <c r="A93" s="81" t="s">
        <v>99</v>
      </c>
      <c r="B93" s="81"/>
      <c r="C93" s="81"/>
      <c r="D93" s="81"/>
      <c r="E93" s="81"/>
      <c r="F93" s="81"/>
    </row>
    <row r="94" spans="1:11" ht="9" customHeight="1" x14ac:dyDescent="0.25">
      <c r="A94" s="23"/>
      <c r="B94" s="23"/>
      <c r="C94" s="23"/>
      <c r="D94" s="23"/>
      <c r="E94" s="23"/>
      <c r="F94" s="23"/>
    </row>
    <row r="95" spans="1:11" ht="20.100000000000001" customHeight="1" x14ac:dyDescent="0.25">
      <c r="A95" s="81" t="s">
        <v>78</v>
      </c>
      <c r="B95" s="81"/>
      <c r="C95" s="81"/>
      <c r="D95" s="81"/>
      <c r="E95" s="81"/>
      <c r="F95" s="81"/>
    </row>
    <row r="96" spans="1:11" ht="20.100000000000001" customHeight="1" x14ac:dyDescent="0.25">
      <c r="A96" s="81" t="s">
        <v>0</v>
      </c>
      <c r="B96" s="81"/>
      <c r="C96" s="81"/>
      <c r="D96" s="81"/>
      <c r="E96" s="81"/>
      <c r="F96" s="81"/>
    </row>
    <row r="97" spans="1:13" ht="9" customHeight="1" x14ac:dyDescent="0.25">
      <c r="A97" s="23"/>
      <c r="B97" s="23"/>
      <c r="C97" s="23"/>
      <c r="D97" s="23"/>
      <c r="E97" s="23"/>
      <c r="F97" s="23"/>
    </row>
    <row r="98" spans="1:13" ht="20.100000000000001" customHeight="1" x14ac:dyDescent="0.25">
      <c r="A98" s="81" t="s">
        <v>93</v>
      </c>
      <c r="B98" s="81"/>
      <c r="C98" s="81"/>
      <c r="D98" s="81"/>
      <c r="E98" s="81"/>
      <c r="F98" s="81"/>
    </row>
    <row r="101" spans="1:13" ht="20.100000000000001" customHeight="1" x14ac:dyDescent="0.25">
      <c r="A101" s="106" t="s">
        <v>61</v>
      </c>
      <c r="B101" s="107"/>
      <c r="C101" s="107"/>
      <c r="D101" s="107"/>
      <c r="E101" s="108"/>
      <c r="F101" s="17"/>
    </row>
    <row r="102" spans="1:13" ht="20.100000000000001" customHeight="1" x14ac:dyDescent="0.25">
      <c r="A102" s="103" t="s">
        <v>62</v>
      </c>
      <c r="B102" s="104"/>
      <c r="C102" s="104"/>
      <c r="D102" s="104"/>
      <c r="E102" s="105"/>
      <c r="F102" s="8">
        <f>F33</f>
        <v>2098125.4700000002</v>
      </c>
      <c r="K102" s="18"/>
    </row>
    <row r="103" spans="1:13" ht="20.100000000000001" customHeight="1" x14ac:dyDescent="0.25">
      <c r="A103" s="103" t="s">
        <v>63</v>
      </c>
      <c r="B103" s="104"/>
      <c r="C103" s="104"/>
      <c r="D103" s="104"/>
      <c r="E103" s="105"/>
      <c r="F103" s="8">
        <f>C81+D81</f>
        <v>2043251.3400000008</v>
      </c>
      <c r="K103" s="18"/>
    </row>
    <row r="104" spans="1:13" ht="20.100000000000001" customHeight="1" x14ac:dyDescent="0.25">
      <c r="A104" s="103" t="s">
        <v>64</v>
      </c>
      <c r="B104" s="104"/>
      <c r="C104" s="104"/>
      <c r="D104" s="104"/>
      <c r="E104" s="105"/>
      <c r="F104" s="8">
        <f>F31-(F103-F32)</f>
        <v>54874.129999999423</v>
      </c>
      <c r="I104" s="18"/>
      <c r="K104" s="18"/>
    </row>
    <row r="105" spans="1:13" ht="20.100000000000001" customHeight="1" x14ac:dyDescent="0.25">
      <c r="A105" s="103" t="s">
        <v>65</v>
      </c>
      <c r="B105" s="104"/>
      <c r="C105" s="104"/>
      <c r="D105" s="104"/>
      <c r="E105" s="105"/>
      <c r="F105" s="8">
        <v>0</v>
      </c>
      <c r="I105" s="18"/>
      <c r="J105" s="22"/>
      <c r="K105" s="18"/>
    </row>
    <row r="106" spans="1:13" ht="20.100000000000001" customHeight="1" x14ac:dyDescent="0.25">
      <c r="A106" s="103" t="s">
        <v>79</v>
      </c>
      <c r="B106" s="104"/>
      <c r="C106" s="104"/>
      <c r="D106" s="104"/>
      <c r="E106" s="105"/>
      <c r="F106" s="8">
        <f>F104-F105</f>
        <v>54874.129999999423</v>
      </c>
      <c r="I106" s="18"/>
      <c r="J106" s="22"/>
      <c r="K106" s="18"/>
    </row>
    <row r="107" spans="1:13" x14ac:dyDescent="0.25">
      <c r="I107" s="18"/>
      <c r="J107" s="22"/>
      <c r="K107" s="18"/>
      <c r="M107" s="22"/>
    </row>
    <row r="108" spans="1:13" x14ac:dyDescent="0.25">
      <c r="I108" s="22"/>
      <c r="K108" s="18"/>
    </row>
    <row r="109" spans="1:13" ht="15" customHeight="1" x14ac:dyDescent="0.25">
      <c r="A109" s="100" t="s">
        <v>100</v>
      </c>
      <c r="B109" s="100"/>
      <c r="C109" s="100"/>
      <c r="D109" s="100"/>
      <c r="E109" s="100"/>
      <c r="F109" s="100"/>
      <c r="I109" s="19"/>
      <c r="K109" s="45"/>
    </row>
    <row r="110" spans="1:13" ht="30" customHeight="1" x14ac:dyDescent="0.25">
      <c r="A110" s="100"/>
      <c r="B110" s="100"/>
      <c r="C110" s="100"/>
      <c r="D110" s="100"/>
      <c r="E110" s="100"/>
      <c r="F110" s="100"/>
      <c r="K110" s="18"/>
    </row>
    <row r="111" spans="1:13" x14ac:dyDescent="0.25">
      <c r="I111" s="19"/>
      <c r="J111" s="18"/>
      <c r="K111" s="18"/>
    </row>
    <row r="112" spans="1:13" x14ac:dyDescent="0.25">
      <c r="A112" t="s">
        <v>227</v>
      </c>
      <c r="F112" s="22"/>
      <c r="I112" s="19"/>
      <c r="J112" s="18"/>
      <c r="K112" s="18"/>
    </row>
    <row r="113" spans="1:11" x14ac:dyDescent="0.25">
      <c r="I113" s="19"/>
      <c r="J113" s="18"/>
      <c r="K113" s="45"/>
    </row>
    <row r="114" spans="1:11" x14ac:dyDescent="0.25">
      <c r="I114" s="19"/>
      <c r="J114" s="18"/>
      <c r="K114" s="18"/>
    </row>
    <row r="115" spans="1:11" x14ac:dyDescent="0.25">
      <c r="I115" s="19"/>
      <c r="J115" s="18"/>
      <c r="K115" s="18"/>
    </row>
    <row r="116" spans="1:11" x14ac:dyDescent="0.25">
      <c r="I116" s="19"/>
      <c r="J116" s="18"/>
      <c r="K116" s="18"/>
    </row>
    <row r="117" spans="1:11" x14ac:dyDescent="0.25">
      <c r="A117" s="15" t="s">
        <v>163</v>
      </c>
      <c r="C117" s="15" t="s">
        <v>164</v>
      </c>
      <c r="I117" s="19"/>
      <c r="J117" s="18"/>
      <c r="K117" s="18"/>
    </row>
    <row r="118" spans="1:11" x14ac:dyDescent="0.25">
      <c r="A118" s="15" t="s">
        <v>7</v>
      </c>
      <c r="C118" s="15" t="s">
        <v>165</v>
      </c>
      <c r="I118" s="19"/>
      <c r="J118" s="18"/>
      <c r="K118" s="18"/>
    </row>
    <row r="119" spans="1:11" x14ac:dyDescent="0.25">
      <c r="I119" s="19"/>
      <c r="J119" s="19"/>
      <c r="K119" s="18"/>
    </row>
    <row r="120" spans="1:11" x14ac:dyDescent="0.25">
      <c r="I120" s="19"/>
      <c r="K120" s="18"/>
    </row>
    <row r="121" spans="1:11" x14ac:dyDescent="0.25">
      <c r="K121" s="18"/>
    </row>
    <row r="122" spans="1:11" x14ac:dyDescent="0.25">
      <c r="I122" s="18"/>
      <c r="K122" s="18"/>
    </row>
    <row r="123" spans="1:11" x14ac:dyDescent="0.25">
      <c r="I123" s="19"/>
      <c r="K123" s="18"/>
    </row>
    <row r="124" spans="1:11" x14ac:dyDescent="0.25">
      <c r="I124" s="19"/>
    </row>
    <row r="127" spans="1:11" x14ac:dyDescent="0.25">
      <c r="K127" s="18"/>
    </row>
    <row r="128" spans="1:11" x14ac:dyDescent="0.25">
      <c r="K128" s="18"/>
    </row>
    <row r="129" spans="11:12" x14ac:dyDescent="0.25">
      <c r="K129" s="18"/>
    </row>
    <row r="130" spans="11:12" x14ac:dyDescent="0.25">
      <c r="K130" s="18"/>
    </row>
    <row r="131" spans="11:12" x14ac:dyDescent="0.25">
      <c r="K131" s="18"/>
    </row>
    <row r="132" spans="11:12" x14ac:dyDescent="0.25">
      <c r="K132" s="19"/>
    </row>
    <row r="134" spans="11:12" x14ac:dyDescent="0.25">
      <c r="K134" s="19"/>
      <c r="L134" s="18"/>
    </row>
    <row r="135" spans="11:12" x14ac:dyDescent="0.25">
      <c r="K135" s="19"/>
      <c r="L135" s="18"/>
    </row>
    <row r="136" spans="11:12" x14ac:dyDescent="0.25">
      <c r="K136" s="19"/>
      <c r="L136" s="18"/>
    </row>
    <row r="137" spans="11:12" x14ac:dyDescent="0.25">
      <c r="K137" s="19"/>
      <c r="L137" s="18"/>
    </row>
    <row r="138" spans="11:12" x14ac:dyDescent="0.25">
      <c r="K138" s="19"/>
    </row>
    <row r="139" spans="11:12" x14ac:dyDescent="0.25">
      <c r="K139" s="19"/>
      <c r="L139" s="45"/>
    </row>
    <row r="140" spans="11:12" x14ac:dyDescent="0.25">
      <c r="K140" s="19"/>
    </row>
    <row r="141" spans="11:12" x14ac:dyDescent="0.25">
      <c r="K141" s="19"/>
    </row>
    <row r="142" spans="11:12" x14ac:dyDescent="0.25">
      <c r="K142" s="19"/>
    </row>
    <row r="143" spans="11:12" x14ac:dyDescent="0.25">
      <c r="K143" s="19"/>
    </row>
    <row r="144" spans="11:12" x14ac:dyDescent="0.25">
      <c r="K144" s="19"/>
    </row>
    <row r="145" spans="11:11" x14ac:dyDescent="0.25">
      <c r="K145" s="19"/>
    </row>
    <row r="146" spans="11:11" x14ac:dyDescent="0.25">
      <c r="K146" s="19"/>
    </row>
    <row r="147" spans="11:11" x14ac:dyDescent="0.25">
      <c r="K147" s="19"/>
    </row>
    <row r="148" spans="11:11" x14ac:dyDescent="0.25">
      <c r="K148" s="19"/>
    </row>
    <row r="149" spans="11:11" x14ac:dyDescent="0.25">
      <c r="K149" s="19"/>
    </row>
    <row r="150" spans="11:11" x14ac:dyDescent="0.25">
      <c r="K150" s="19"/>
    </row>
    <row r="152" spans="11:11" x14ac:dyDescent="0.25">
      <c r="K152" s="45"/>
    </row>
  </sheetData>
  <mergeCells count="45">
    <mergeCell ref="A109:F110"/>
    <mergeCell ref="A95:F95"/>
    <mergeCell ref="A96:F96"/>
    <mergeCell ref="A86:F86"/>
    <mergeCell ref="A28:E28"/>
    <mergeCell ref="A29:E29"/>
    <mergeCell ref="A87:F87"/>
    <mergeCell ref="A106:E106"/>
    <mergeCell ref="A101:E101"/>
    <mergeCell ref="A102:E102"/>
    <mergeCell ref="A103:E103"/>
    <mergeCell ref="A104:E104"/>
    <mergeCell ref="A105:E105"/>
    <mergeCell ref="A30:E30"/>
    <mergeCell ref="A98:F98"/>
    <mergeCell ref="A31:E31"/>
    <mergeCell ref="C19:D19"/>
    <mergeCell ref="C20:D20"/>
    <mergeCell ref="A62:F62"/>
    <mergeCell ref="A53:F53"/>
    <mergeCell ref="E19:F19"/>
    <mergeCell ref="E20:F20"/>
    <mergeCell ref="A55:F55"/>
    <mergeCell ref="A58:F58"/>
    <mergeCell ref="D23:E23"/>
    <mergeCell ref="D24:E24"/>
    <mergeCell ref="D25:E25"/>
    <mergeCell ref="D26:E26"/>
    <mergeCell ref="A22:F22"/>
    <mergeCell ref="C21:D21"/>
    <mergeCell ref="E21:F21"/>
    <mergeCell ref="A1:F1"/>
    <mergeCell ref="A3:F3"/>
    <mergeCell ref="A4:F4"/>
    <mergeCell ref="B14:F14"/>
    <mergeCell ref="C18:D18"/>
    <mergeCell ref="E18:F18"/>
    <mergeCell ref="A6:F6"/>
    <mergeCell ref="A93:F93"/>
    <mergeCell ref="A60:F60"/>
    <mergeCell ref="A63:F63"/>
    <mergeCell ref="A56:F56"/>
    <mergeCell ref="A27:E27"/>
    <mergeCell ref="A32:E32"/>
    <mergeCell ref="A33:E33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6"/>
  <sheetViews>
    <sheetView topLeftCell="A171" zoomScaleNormal="100" zoomScaleSheetLayoutView="100" workbookViewId="0">
      <selection activeCell="C194" sqref="C194"/>
    </sheetView>
  </sheetViews>
  <sheetFormatPr defaultRowHeight="15.75" x14ac:dyDescent="0.25"/>
  <cols>
    <col min="1" max="1" width="9" style="60" customWidth="1"/>
    <col min="2" max="2" width="9.140625" style="61" customWidth="1"/>
    <col min="3" max="3" width="30.7109375" style="60" customWidth="1"/>
    <col min="4" max="4" width="15.28515625" style="60" customWidth="1"/>
    <col min="5" max="6" width="14" style="62" customWidth="1"/>
    <col min="7" max="7" width="15" style="40" customWidth="1"/>
    <col min="8" max="8" width="8.28515625" style="63" customWidth="1"/>
  </cols>
  <sheetData>
    <row r="1" spans="1:8" x14ac:dyDescent="0.25">
      <c r="A1" s="68" t="s">
        <v>99</v>
      </c>
      <c r="B1" s="68"/>
      <c r="C1" s="68"/>
      <c r="D1" s="68"/>
      <c r="E1" s="68"/>
      <c r="F1" s="68"/>
      <c r="G1" s="69"/>
      <c r="H1" s="24"/>
    </row>
    <row r="2" spans="1:8" x14ac:dyDescent="0.25">
      <c r="A2" s="68" t="s">
        <v>8</v>
      </c>
      <c r="B2" s="68"/>
      <c r="C2" s="68"/>
      <c r="D2" s="68"/>
      <c r="E2" s="68"/>
      <c r="F2" s="68"/>
      <c r="G2" s="69"/>
      <c r="H2" s="24"/>
    </row>
    <row r="3" spans="1:8" ht="15.75" customHeight="1" x14ac:dyDescent="0.25">
      <c r="A3" s="73"/>
      <c r="B3" s="74"/>
      <c r="C3" s="74"/>
      <c r="D3" s="74"/>
      <c r="E3" s="74"/>
      <c r="F3" s="74"/>
      <c r="G3" s="74"/>
      <c r="H3" s="76"/>
    </row>
    <row r="4" spans="1:8" x14ac:dyDescent="0.25">
      <c r="A4" s="68" t="s">
        <v>0</v>
      </c>
      <c r="B4" s="68"/>
      <c r="C4" s="68"/>
      <c r="D4" s="68"/>
      <c r="E4" s="68"/>
      <c r="F4" s="68"/>
      <c r="G4" s="69"/>
      <c r="H4" s="24"/>
    </row>
    <row r="5" spans="1:8" x14ac:dyDescent="0.25">
      <c r="A5" s="73"/>
      <c r="B5" s="74"/>
      <c r="C5" s="74"/>
      <c r="D5" s="74"/>
      <c r="E5" s="74"/>
      <c r="F5" s="74"/>
      <c r="G5" s="75"/>
      <c r="H5" s="76"/>
    </row>
    <row r="6" spans="1:8" x14ac:dyDescent="0.25">
      <c r="A6" s="70" t="s">
        <v>93</v>
      </c>
      <c r="B6" s="70"/>
      <c r="C6" s="70"/>
      <c r="D6" s="70"/>
      <c r="E6" s="70"/>
      <c r="F6" s="70"/>
      <c r="G6" s="71"/>
      <c r="H6" s="24"/>
    </row>
    <row r="7" spans="1:8" x14ac:dyDescent="0.25">
      <c r="A7" s="77"/>
      <c r="B7" s="78"/>
      <c r="C7" s="78"/>
      <c r="D7" s="78"/>
      <c r="E7" s="78"/>
      <c r="F7" s="78"/>
      <c r="G7" s="79"/>
      <c r="H7" s="80"/>
    </row>
    <row r="8" spans="1:8" x14ac:dyDescent="0.25">
      <c r="A8" s="72" t="s">
        <v>9</v>
      </c>
      <c r="B8" s="72"/>
      <c r="C8" s="72"/>
      <c r="D8" s="72"/>
      <c r="E8" s="72"/>
      <c r="F8" s="72"/>
      <c r="G8" s="69"/>
      <c r="H8" s="24"/>
    </row>
    <row r="9" spans="1:8" ht="43.5" customHeight="1" x14ac:dyDescent="0.25">
      <c r="A9" s="48"/>
      <c r="B9" s="49" t="s">
        <v>11</v>
      </c>
      <c r="C9" s="30" t="s">
        <v>12</v>
      </c>
      <c r="D9" s="30" t="s">
        <v>94</v>
      </c>
      <c r="E9" s="50" t="s">
        <v>13</v>
      </c>
      <c r="F9" s="50"/>
      <c r="G9" s="35" t="s">
        <v>14</v>
      </c>
      <c r="H9" s="24"/>
    </row>
    <row r="10" spans="1:8" ht="23.25" customHeight="1" x14ac:dyDescent="0.25">
      <c r="A10" s="51">
        <v>46142</v>
      </c>
      <c r="B10" s="52" t="s">
        <v>18</v>
      </c>
      <c r="C10" s="31" t="s">
        <v>298</v>
      </c>
      <c r="D10" s="30"/>
      <c r="E10" s="25" t="s">
        <v>71</v>
      </c>
      <c r="F10" s="25" t="s">
        <v>21</v>
      </c>
      <c r="G10" s="36">
        <v>496174</v>
      </c>
      <c r="H10" s="24">
        <v>640</v>
      </c>
    </row>
    <row r="11" spans="1:8" ht="23.25" customHeight="1" x14ac:dyDescent="0.25">
      <c r="A11" s="51">
        <v>46142</v>
      </c>
      <c r="B11" s="57" t="s">
        <v>18</v>
      </c>
      <c r="C11" s="31" t="s">
        <v>298</v>
      </c>
      <c r="D11" s="24"/>
      <c r="E11" s="43" t="s">
        <v>71</v>
      </c>
      <c r="F11" s="25" t="s">
        <v>21</v>
      </c>
      <c r="G11" s="36">
        <v>352.36</v>
      </c>
      <c r="H11" s="24">
        <v>643</v>
      </c>
    </row>
    <row r="12" spans="1:8" ht="23.25" customHeight="1" x14ac:dyDescent="0.25">
      <c r="A12" s="51">
        <v>46142</v>
      </c>
      <c r="B12" s="57" t="s">
        <v>18</v>
      </c>
      <c r="C12" s="24" t="s">
        <v>162</v>
      </c>
      <c r="D12" s="24"/>
      <c r="E12" s="43" t="s">
        <v>107</v>
      </c>
      <c r="F12" s="25" t="s">
        <v>21</v>
      </c>
      <c r="G12" s="36">
        <v>0</v>
      </c>
      <c r="H12" s="24">
        <v>0</v>
      </c>
    </row>
    <row r="13" spans="1:8" ht="23.25" customHeight="1" x14ac:dyDescent="0.25">
      <c r="A13" s="51">
        <v>46142</v>
      </c>
      <c r="B13" s="57" t="s">
        <v>18</v>
      </c>
      <c r="C13" s="24" t="s">
        <v>170</v>
      </c>
      <c r="D13" s="24"/>
      <c r="E13" s="43" t="s">
        <v>107</v>
      </c>
      <c r="F13" s="25" t="s">
        <v>21</v>
      </c>
      <c r="G13" s="36">
        <v>1802.39</v>
      </c>
      <c r="H13" s="24">
        <v>7676883</v>
      </c>
    </row>
    <row r="14" spans="1:8" ht="23.25" customHeight="1" x14ac:dyDescent="0.25">
      <c r="A14" s="51">
        <v>46149</v>
      </c>
      <c r="B14" s="57" t="s">
        <v>74</v>
      </c>
      <c r="C14" s="31" t="s">
        <v>82</v>
      </c>
      <c r="D14" s="31" t="s">
        <v>95</v>
      </c>
      <c r="E14" s="43" t="s">
        <v>169</v>
      </c>
      <c r="F14" s="25" t="s">
        <v>21</v>
      </c>
      <c r="G14" s="36">
        <v>788.8</v>
      </c>
      <c r="H14" s="24">
        <v>6935</v>
      </c>
    </row>
    <row r="15" spans="1:8" ht="23.25" customHeight="1" x14ac:dyDescent="0.25">
      <c r="A15" s="51">
        <v>46157</v>
      </c>
      <c r="B15" s="57" t="s">
        <v>74</v>
      </c>
      <c r="C15" s="31" t="s">
        <v>82</v>
      </c>
      <c r="D15" s="31" t="s">
        <v>95</v>
      </c>
      <c r="E15" s="43" t="s">
        <v>109</v>
      </c>
      <c r="F15" s="25" t="s">
        <v>21</v>
      </c>
      <c r="G15" s="36">
        <v>238.07</v>
      </c>
      <c r="H15" s="24">
        <v>6936</v>
      </c>
    </row>
    <row r="16" spans="1:8" ht="23.25" customHeight="1" x14ac:dyDescent="0.25">
      <c r="A16" s="51">
        <v>46149</v>
      </c>
      <c r="B16" s="57" t="s">
        <v>74</v>
      </c>
      <c r="C16" s="31" t="s">
        <v>183</v>
      </c>
      <c r="D16" s="31" t="s">
        <v>180</v>
      </c>
      <c r="E16" s="25" t="s">
        <v>108</v>
      </c>
      <c r="F16" s="25" t="s">
        <v>21</v>
      </c>
      <c r="G16" s="36">
        <v>377.11</v>
      </c>
      <c r="H16" s="24">
        <v>6934</v>
      </c>
    </row>
    <row r="17" spans="1:8" ht="23.25" customHeight="1" x14ac:dyDescent="0.25">
      <c r="A17" s="51">
        <v>46153</v>
      </c>
      <c r="B17" s="57" t="s">
        <v>74</v>
      </c>
      <c r="C17" s="31" t="s">
        <v>221</v>
      </c>
      <c r="D17" s="31" t="s">
        <v>222</v>
      </c>
      <c r="E17" s="25" t="s">
        <v>220</v>
      </c>
      <c r="F17" s="25" t="s">
        <v>21</v>
      </c>
      <c r="G17" s="36">
        <v>325.10000000000002</v>
      </c>
      <c r="H17" s="24">
        <v>6924</v>
      </c>
    </row>
    <row r="18" spans="1:8" ht="26.25" customHeight="1" x14ac:dyDescent="0.25">
      <c r="A18" s="51">
        <v>46170</v>
      </c>
      <c r="B18" s="64">
        <v>6578008</v>
      </c>
      <c r="C18" s="31" t="s">
        <v>98</v>
      </c>
      <c r="D18" s="31" t="s">
        <v>96</v>
      </c>
      <c r="E18" s="25" t="s">
        <v>228</v>
      </c>
      <c r="F18" s="25" t="s">
        <v>21</v>
      </c>
      <c r="G18" s="36">
        <v>75300</v>
      </c>
      <c r="H18" s="24">
        <v>6971</v>
      </c>
    </row>
    <row r="19" spans="1:8" ht="26.25" customHeight="1" x14ac:dyDescent="0.25">
      <c r="A19" s="51">
        <v>46170</v>
      </c>
      <c r="B19" s="52">
        <v>657822</v>
      </c>
      <c r="C19" s="31" t="s">
        <v>98</v>
      </c>
      <c r="D19" s="31" t="s">
        <v>96</v>
      </c>
      <c r="E19" s="25" t="s">
        <v>186</v>
      </c>
      <c r="F19" s="25" t="s">
        <v>21</v>
      </c>
      <c r="G19" s="36">
        <v>50348.77</v>
      </c>
      <c r="H19" s="24">
        <v>6970</v>
      </c>
    </row>
    <row r="20" spans="1:8" ht="26.25" customHeight="1" x14ac:dyDescent="0.25">
      <c r="A20" s="51">
        <v>46128</v>
      </c>
      <c r="B20" s="57">
        <v>7609</v>
      </c>
      <c r="C20" s="31" t="s">
        <v>87</v>
      </c>
      <c r="D20" s="31" t="s">
        <v>97</v>
      </c>
      <c r="E20" s="25" t="s">
        <v>192</v>
      </c>
      <c r="F20" s="25" t="s">
        <v>21</v>
      </c>
      <c r="G20" s="36">
        <v>2884.56</v>
      </c>
      <c r="H20" s="24">
        <v>6931</v>
      </c>
    </row>
    <row r="21" spans="1:8" ht="25.5" customHeight="1" x14ac:dyDescent="0.25">
      <c r="A21" s="51">
        <v>46142</v>
      </c>
      <c r="B21" s="57" t="s">
        <v>84</v>
      </c>
      <c r="C21" s="31" t="s">
        <v>83</v>
      </c>
      <c r="D21" s="31" t="s">
        <v>17</v>
      </c>
      <c r="E21" s="25" t="s">
        <v>85</v>
      </c>
      <c r="F21" s="25" t="s">
        <v>21</v>
      </c>
      <c r="G21" s="36">
        <v>63939.64</v>
      </c>
      <c r="H21" s="24">
        <v>391833</v>
      </c>
    </row>
    <row r="22" spans="1:8" ht="25.5" customHeight="1" x14ac:dyDescent="0.25">
      <c r="A22" s="51">
        <v>46142</v>
      </c>
      <c r="B22" s="57" t="s">
        <v>84</v>
      </c>
      <c r="C22" s="31" t="s">
        <v>83</v>
      </c>
      <c r="D22" s="31" t="s">
        <v>17</v>
      </c>
      <c r="E22" s="31" t="s">
        <v>137</v>
      </c>
      <c r="F22" s="25" t="s">
        <v>21</v>
      </c>
      <c r="G22" s="36">
        <v>40021.879999999997</v>
      </c>
      <c r="H22" s="24">
        <v>391837</v>
      </c>
    </row>
    <row r="23" spans="1:8" ht="25.5" customHeight="1" x14ac:dyDescent="0.25">
      <c r="A23" s="51">
        <v>46142</v>
      </c>
      <c r="B23" s="57" t="s">
        <v>104</v>
      </c>
      <c r="C23" s="31" t="s">
        <v>105</v>
      </c>
      <c r="D23" s="31" t="s">
        <v>17</v>
      </c>
      <c r="E23" s="25" t="s">
        <v>85</v>
      </c>
      <c r="F23" s="25" t="s">
        <v>21</v>
      </c>
      <c r="G23" s="36">
        <v>73084.84</v>
      </c>
      <c r="H23" s="24">
        <v>391775</v>
      </c>
    </row>
    <row r="24" spans="1:8" ht="25.5" customHeight="1" x14ac:dyDescent="0.25">
      <c r="A24" s="51">
        <v>46142</v>
      </c>
      <c r="B24" s="57" t="s">
        <v>104</v>
      </c>
      <c r="C24" s="31" t="s">
        <v>105</v>
      </c>
      <c r="D24" s="31" t="s">
        <v>17</v>
      </c>
      <c r="E24" s="25" t="s">
        <v>85</v>
      </c>
      <c r="F24" s="25" t="s">
        <v>21</v>
      </c>
      <c r="G24" s="36">
        <v>26438.12</v>
      </c>
      <c r="H24" s="24">
        <v>391779</v>
      </c>
    </row>
    <row r="25" spans="1:8" ht="25.5" customHeight="1" x14ac:dyDescent="0.25">
      <c r="A25" s="51">
        <v>46156</v>
      </c>
      <c r="B25" s="57" t="s">
        <v>18</v>
      </c>
      <c r="C25" s="31" t="s">
        <v>229</v>
      </c>
      <c r="D25" s="31"/>
      <c r="E25" s="25" t="s">
        <v>214</v>
      </c>
      <c r="F25" s="25" t="s">
        <v>21</v>
      </c>
      <c r="G25" s="36">
        <v>2184.2800000000002</v>
      </c>
      <c r="H25" s="24">
        <v>645</v>
      </c>
    </row>
    <row r="26" spans="1:8" ht="25.5" customHeight="1" x14ac:dyDescent="0.25">
      <c r="A26" s="51">
        <v>46142</v>
      </c>
      <c r="B26" s="57" t="s">
        <v>104</v>
      </c>
      <c r="C26" s="31" t="s">
        <v>105</v>
      </c>
      <c r="D26" s="31" t="s">
        <v>17</v>
      </c>
      <c r="E26" s="25" t="s">
        <v>230</v>
      </c>
      <c r="F26" s="25" t="s">
        <v>21</v>
      </c>
      <c r="G26" s="36">
        <v>388.5</v>
      </c>
      <c r="H26" s="24">
        <v>1406218</v>
      </c>
    </row>
    <row r="27" spans="1:8" ht="25.5" customHeight="1" x14ac:dyDescent="0.25">
      <c r="A27" s="51">
        <v>46129</v>
      </c>
      <c r="B27" s="57" t="s">
        <v>18</v>
      </c>
      <c r="C27" s="31" t="s">
        <v>298</v>
      </c>
      <c r="D27" s="31"/>
      <c r="E27" s="25" t="s">
        <v>196</v>
      </c>
      <c r="F27" s="25" t="s">
        <v>21</v>
      </c>
      <c r="G27" s="36">
        <v>1442.55</v>
      </c>
      <c r="H27" s="24">
        <v>641</v>
      </c>
    </row>
    <row r="28" spans="1:8" ht="25.5" customHeight="1" x14ac:dyDescent="0.25">
      <c r="A28" s="51">
        <v>46129</v>
      </c>
      <c r="B28" s="66" t="s">
        <v>18</v>
      </c>
      <c r="C28" s="31" t="s">
        <v>298</v>
      </c>
      <c r="D28" s="65"/>
      <c r="E28" s="25" t="s">
        <v>196</v>
      </c>
      <c r="F28" s="25" t="s">
        <v>21</v>
      </c>
      <c r="G28" s="36">
        <v>1483.54</v>
      </c>
      <c r="H28" s="31">
        <v>641</v>
      </c>
    </row>
    <row r="29" spans="1:8" ht="25.5" customHeight="1" x14ac:dyDescent="0.25">
      <c r="A29" s="51">
        <v>46132</v>
      </c>
      <c r="B29" s="57" t="s">
        <v>18</v>
      </c>
      <c r="C29" s="31" t="s">
        <v>298</v>
      </c>
      <c r="D29" s="31"/>
      <c r="E29" s="25" t="s">
        <v>196</v>
      </c>
      <c r="F29" s="25" t="s">
        <v>21</v>
      </c>
      <c r="G29" s="36">
        <v>2094.46</v>
      </c>
      <c r="H29" s="31">
        <v>642</v>
      </c>
    </row>
    <row r="30" spans="1:8" ht="25.5" customHeight="1" x14ac:dyDescent="0.25">
      <c r="A30" s="51">
        <v>46136</v>
      </c>
      <c r="B30" s="57" t="s">
        <v>18</v>
      </c>
      <c r="C30" s="31" t="s">
        <v>298</v>
      </c>
      <c r="D30" s="31"/>
      <c r="E30" s="25" t="s">
        <v>196</v>
      </c>
      <c r="F30" s="25" t="s">
        <v>21</v>
      </c>
      <c r="G30" s="36">
        <v>5417.78</v>
      </c>
      <c r="H30" s="31">
        <v>644</v>
      </c>
    </row>
    <row r="31" spans="1:8" ht="25.5" customHeight="1" x14ac:dyDescent="0.25">
      <c r="A31" s="51">
        <v>46142</v>
      </c>
      <c r="B31" s="57" t="s">
        <v>18</v>
      </c>
      <c r="C31" s="31" t="s">
        <v>298</v>
      </c>
      <c r="D31" s="31"/>
      <c r="E31" s="25" t="s">
        <v>196</v>
      </c>
      <c r="F31" s="25" t="s">
        <v>21</v>
      </c>
      <c r="G31" s="36">
        <v>2883.11</v>
      </c>
      <c r="H31" s="31">
        <v>646</v>
      </c>
    </row>
    <row r="32" spans="1:8" ht="25.5" customHeight="1" x14ac:dyDescent="0.25">
      <c r="A32" s="51">
        <v>46142</v>
      </c>
      <c r="B32" s="57" t="s">
        <v>18</v>
      </c>
      <c r="C32" s="31" t="s">
        <v>298</v>
      </c>
      <c r="D32" s="31"/>
      <c r="E32" s="25" t="s">
        <v>196</v>
      </c>
      <c r="F32" s="25" t="s">
        <v>21</v>
      </c>
      <c r="G32" s="36">
        <v>4984.9399999999996</v>
      </c>
      <c r="H32" s="31">
        <v>646</v>
      </c>
    </row>
    <row r="33" spans="1:8" ht="25.5" customHeight="1" x14ac:dyDescent="0.25">
      <c r="A33" s="51">
        <v>46142</v>
      </c>
      <c r="B33" s="57" t="s">
        <v>18</v>
      </c>
      <c r="C33" s="31" t="s">
        <v>298</v>
      </c>
      <c r="D33" s="31"/>
      <c r="E33" s="25" t="s">
        <v>196</v>
      </c>
      <c r="F33" s="25" t="s">
        <v>21</v>
      </c>
      <c r="G33" s="36">
        <v>5651.53</v>
      </c>
      <c r="H33" s="31">
        <v>646</v>
      </c>
    </row>
    <row r="34" spans="1:8" ht="25.5" customHeight="1" x14ac:dyDescent="0.25">
      <c r="A34" s="51">
        <v>46142</v>
      </c>
      <c r="B34" s="57" t="s">
        <v>18</v>
      </c>
      <c r="C34" s="31" t="s">
        <v>298</v>
      </c>
      <c r="D34" s="31"/>
      <c r="E34" s="25" t="s">
        <v>196</v>
      </c>
      <c r="F34" s="25" t="s">
        <v>21</v>
      </c>
      <c r="G34" s="36">
        <v>3529.82</v>
      </c>
      <c r="H34" s="31">
        <v>646</v>
      </c>
    </row>
    <row r="35" spans="1:8" ht="25.5" customHeight="1" x14ac:dyDescent="0.25">
      <c r="A35" s="51">
        <v>46129</v>
      </c>
      <c r="B35" s="57">
        <v>2145423</v>
      </c>
      <c r="C35" s="31" t="s">
        <v>215</v>
      </c>
      <c r="D35" s="31" t="s">
        <v>198</v>
      </c>
      <c r="E35" s="25" t="s">
        <v>209</v>
      </c>
      <c r="F35" s="25" t="s">
        <v>167</v>
      </c>
      <c r="G35" s="36">
        <v>197.75</v>
      </c>
      <c r="H35" s="31">
        <v>6926</v>
      </c>
    </row>
    <row r="36" spans="1:8" ht="25.5" customHeight="1" x14ac:dyDescent="0.25">
      <c r="A36" s="51">
        <v>46129</v>
      </c>
      <c r="B36" s="57">
        <v>2145423</v>
      </c>
      <c r="C36" s="31" t="s">
        <v>215</v>
      </c>
      <c r="D36" s="31" t="s">
        <v>198</v>
      </c>
      <c r="E36" s="25" t="s">
        <v>106</v>
      </c>
      <c r="F36" s="25" t="s">
        <v>106</v>
      </c>
      <c r="G36" s="36">
        <v>757.5</v>
      </c>
      <c r="H36" s="31">
        <v>6926</v>
      </c>
    </row>
    <row r="37" spans="1:8" ht="25.5" customHeight="1" x14ac:dyDescent="0.25">
      <c r="A37" s="51">
        <v>46129</v>
      </c>
      <c r="B37" s="57">
        <v>2145560</v>
      </c>
      <c r="C37" s="31" t="s">
        <v>215</v>
      </c>
      <c r="D37" s="31" t="s">
        <v>198</v>
      </c>
      <c r="E37" s="25" t="s">
        <v>209</v>
      </c>
      <c r="F37" s="25" t="s">
        <v>167</v>
      </c>
      <c r="G37" s="36">
        <v>1420.01</v>
      </c>
      <c r="H37" s="31">
        <v>6925</v>
      </c>
    </row>
    <row r="38" spans="1:8" ht="25.5" customHeight="1" x14ac:dyDescent="0.25">
      <c r="A38" s="51">
        <v>46129</v>
      </c>
      <c r="B38" s="57">
        <v>104201</v>
      </c>
      <c r="C38" s="31" t="s">
        <v>223</v>
      </c>
      <c r="D38" s="31" t="s">
        <v>210</v>
      </c>
      <c r="E38" s="25" t="s">
        <v>209</v>
      </c>
      <c r="F38" s="25" t="s">
        <v>167</v>
      </c>
      <c r="G38" s="36">
        <v>1036.8</v>
      </c>
      <c r="H38" s="31">
        <v>6928</v>
      </c>
    </row>
    <row r="39" spans="1:8" ht="25.5" customHeight="1" x14ac:dyDescent="0.25">
      <c r="A39" s="53"/>
      <c r="B39" s="54"/>
      <c r="C39" s="55"/>
      <c r="D39" s="55"/>
      <c r="E39" s="56"/>
      <c r="F39" s="56"/>
      <c r="G39" s="34">
        <f>SUM(G10:G38)</f>
        <v>865548.21000000008</v>
      </c>
      <c r="H39" s="24"/>
    </row>
    <row r="40" spans="1:8" ht="36" customHeight="1" x14ac:dyDescent="0.25">
      <c r="A40" s="48" t="s">
        <v>10</v>
      </c>
      <c r="B40" s="49" t="s">
        <v>11</v>
      </c>
      <c r="C40" s="30" t="s">
        <v>12</v>
      </c>
      <c r="D40" s="30"/>
      <c r="E40" s="50" t="s">
        <v>13</v>
      </c>
      <c r="F40" s="50"/>
      <c r="G40" s="30"/>
      <c r="H40" s="24"/>
    </row>
    <row r="41" spans="1:8" ht="25.5" customHeight="1" x14ac:dyDescent="0.25">
      <c r="A41" s="51">
        <v>46129</v>
      </c>
      <c r="B41" s="57">
        <v>291159</v>
      </c>
      <c r="C41" s="31" t="s">
        <v>208</v>
      </c>
      <c r="D41" s="31" t="s">
        <v>197</v>
      </c>
      <c r="E41" s="25" t="s">
        <v>209</v>
      </c>
      <c r="F41" s="25" t="s">
        <v>167</v>
      </c>
      <c r="G41" s="36">
        <v>1687.96</v>
      </c>
      <c r="H41" s="24">
        <v>6927</v>
      </c>
    </row>
    <row r="42" spans="1:8" ht="25.5" customHeight="1" x14ac:dyDescent="0.25">
      <c r="A42" s="51">
        <v>46129</v>
      </c>
      <c r="B42" s="57">
        <v>291206</v>
      </c>
      <c r="C42" s="31" t="s">
        <v>208</v>
      </c>
      <c r="D42" s="31" t="s">
        <v>197</v>
      </c>
      <c r="E42" s="25" t="s">
        <v>106</v>
      </c>
      <c r="F42" s="25" t="s">
        <v>106</v>
      </c>
      <c r="G42" s="36">
        <v>3355.1</v>
      </c>
      <c r="H42" s="24">
        <v>6930</v>
      </c>
    </row>
    <row r="43" spans="1:8" ht="25.5" customHeight="1" x14ac:dyDescent="0.25">
      <c r="A43" s="51">
        <v>46129</v>
      </c>
      <c r="B43" s="57">
        <v>51650</v>
      </c>
      <c r="C43" s="31" t="s">
        <v>223</v>
      </c>
      <c r="D43" s="31" t="s">
        <v>224</v>
      </c>
      <c r="E43" s="25" t="s">
        <v>209</v>
      </c>
      <c r="F43" s="25" t="s">
        <v>167</v>
      </c>
      <c r="G43" s="36">
        <v>64</v>
      </c>
      <c r="H43" s="24">
        <v>6929</v>
      </c>
    </row>
    <row r="44" spans="1:8" ht="25.5" customHeight="1" x14ac:dyDescent="0.25">
      <c r="A44" s="51">
        <v>46129</v>
      </c>
      <c r="B44" s="57">
        <v>179652</v>
      </c>
      <c r="C44" s="31" t="s">
        <v>231</v>
      </c>
      <c r="D44" s="31" t="s">
        <v>232</v>
      </c>
      <c r="E44" s="25" t="s">
        <v>209</v>
      </c>
      <c r="F44" s="25" t="s">
        <v>167</v>
      </c>
      <c r="G44" s="36">
        <v>1179.2</v>
      </c>
      <c r="H44" s="24">
        <v>6945</v>
      </c>
    </row>
    <row r="45" spans="1:8" ht="25.5" customHeight="1" x14ac:dyDescent="0.25">
      <c r="A45" s="51">
        <v>46132</v>
      </c>
      <c r="B45" s="57">
        <v>975859</v>
      </c>
      <c r="C45" s="31" t="s">
        <v>233</v>
      </c>
      <c r="D45" s="31" t="s">
        <v>234</v>
      </c>
      <c r="E45" s="25" t="s">
        <v>209</v>
      </c>
      <c r="F45" s="25" t="s">
        <v>167</v>
      </c>
      <c r="G45" s="36">
        <v>4650.26</v>
      </c>
      <c r="H45" s="24">
        <v>6946</v>
      </c>
    </row>
    <row r="46" spans="1:8" ht="25.5" customHeight="1" x14ac:dyDescent="0.25">
      <c r="A46" s="51">
        <v>46132</v>
      </c>
      <c r="B46" s="57">
        <v>10827</v>
      </c>
      <c r="C46" s="31" t="s">
        <v>235</v>
      </c>
      <c r="D46" s="31" t="s">
        <v>236</v>
      </c>
      <c r="E46" s="25" t="s">
        <v>209</v>
      </c>
      <c r="F46" s="25" t="s">
        <v>167</v>
      </c>
      <c r="G46" s="36">
        <v>739.01</v>
      </c>
      <c r="H46" s="24">
        <v>6947</v>
      </c>
    </row>
    <row r="47" spans="1:8" ht="25.5" customHeight="1" x14ac:dyDescent="0.25">
      <c r="A47" s="51">
        <v>46132</v>
      </c>
      <c r="B47" s="57">
        <v>894884</v>
      </c>
      <c r="C47" s="31" t="s">
        <v>233</v>
      </c>
      <c r="D47" s="31" t="s">
        <v>237</v>
      </c>
      <c r="E47" s="25" t="s">
        <v>209</v>
      </c>
      <c r="F47" s="25" t="s">
        <v>167</v>
      </c>
      <c r="G47" s="36">
        <v>998.33</v>
      </c>
      <c r="H47" s="24">
        <v>6948</v>
      </c>
    </row>
    <row r="48" spans="1:8" ht="25.5" customHeight="1" x14ac:dyDescent="0.25">
      <c r="A48" s="51">
        <v>46132</v>
      </c>
      <c r="B48" s="57">
        <v>894885</v>
      </c>
      <c r="C48" s="31" t="s">
        <v>233</v>
      </c>
      <c r="D48" s="31" t="s">
        <v>237</v>
      </c>
      <c r="E48" s="25" t="s">
        <v>106</v>
      </c>
      <c r="F48" s="25" t="s">
        <v>106</v>
      </c>
      <c r="G48" s="36">
        <v>230.33</v>
      </c>
      <c r="H48" s="24">
        <v>6949</v>
      </c>
    </row>
    <row r="49" spans="1:8" ht="25.5" customHeight="1" x14ac:dyDescent="0.25">
      <c r="A49" s="51">
        <v>46132</v>
      </c>
      <c r="B49" s="57">
        <v>894879</v>
      </c>
      <c r="C49" s="31" t="s">
        <v>233</v>
      </c>
      <c r="D49" s="31" t="s">
        <v>237</v>
      </c>
      <c r="E49" s="25" t="s">
        <v>106</v>
      </c>
      <c r="F49" s="25" t="s">
        <v>106</v>
      </c>
      <c r="G49" s="36">
        <v>1951.97</v>
      </c>
      <c r="H49" s="24">
        <v>6950</v>
      </c>
    </row>
    <row r="50" spans="1:8" ht="25.5" customHeight="1" x14ac:dyDescent="0.25">
      <c r="A50" s="51">
        <v>46132</v>
      </c>
      <c r="B50" s="57">
        <v>10826</v>
      </c>
      <c r="C50" s="31" t="s">
        <v>235</v>
      </c>
      <c r="D50" s="31" t="s">
        <v>236</v>
      </c>
      <c r="E50" s="25" t="s">
        <v>106</v>
      </c>
      <c r="F50" s="25" t="s">
        <v>106</v>
      </c>
      <c r="G50" s="36">
        <v>926.52</v>
      </c>
      <c r="H50" s="24">
        <v>6951</v>
      </c>
    </row>
    <row r="51" spans="1:8" ht="25.5" customHeight="1" x14ac:dyDescent="0.25">
      <c r="A51" s="51">
        <v>46129</v>
      </c>
      <c r="B51" s="57">
        <v>188258</v>
      </c>
      <c r="C51" s="31" t="s">
        <v>238</v>
      </c>
      <c r="D51" s="31" t="s">
        <v>239</v>
      </c>
      <c r="E51" s="25" t="s">
        <v>209</v>
      </c>
      <c r="F51" s="25" t="s">
        <v>167</v>
      </c>
      <c r="G51" s="36">
        <v>1644.91</v>
      </c>
      <c r="H51" s="24">
        <v>6952</v>
      </c>
    </row>
    <row r="52" spans="1:8" ht="25.5" customHeight="1" x14ac:dyDescent="0.25">
      <c r="A52" s="51">
        <v>46129</v>
      </c>
      <c r="B52" s="57">
        <v>144343</v>
      </c>
      <c r="C52" s="31" t="s">
        <v>240</v>
      </c>
      <c r="D52" s="58" t="s">
        <v>241</v>
      </c>
      <c r="E52" s="25" t="s">
        <v>106</v>
      </c>
      <c r="F52" s="25" t="s">
        <v>106</v>
      </c>
      <c r="G52" s="36">
        <v>696.56</v>
      </c>
      <c r="H52" s="24">
        <v>6944</v>
      </c>
    </row>
    <row r="53" spans="1:8" ht="25.5" customHeight="1" x14ac:dyDescent="0.25">
      <c r="A53" s="51">
        <v>46129</v>
      </c>
      <c r="B53" s="57">
        <v>144356</v>
      </c>
      <c r="C53" s="31" t="s">
        <v>240</v>
      </c>
      <c r="D53" s="58" t="s">
        <v>241</v>
      </c>
      <c r="E53" s="25" t="s">
        <v>209</v>
      </c>
      <c r="F53" s="25" t="s">
        <v>167</v>
      </c>
      <c r="G53" s="36">
        <v>456</v>
      </c>
      <c r="H53" s="24">
        <v>6943</v>
      </c>
    </row>
    <row r="54" spans="1:8" ht="25.5" customHeight="1" x14ac:dyDescent="0.25">
      <c r="A54" s="51">
        <v>46129</v>
      </c>
      <c r="B54" s="57">
        <v>314505</v>
      </c>
      <c r="C54" s="31" t="s">
        <v>242</v>
      </c>
      <c r="D54" s="58" t="s">
        <v>243</v>
      </c>
      <c r="E54" s="25" t="s">
        <v>209</v>
      </c>
      <c r="F54" s="25" t="s">
        <v>167</v>
      </c>
      <c r="G54" s="36">
        <v>333</v>
      </c>
      <c r="H54" s="24">
        <v>6942</v>
      </c>
    </row>
    <row r="55" spans="1:8" ht="25.5" customHeight="1" x14ac:dyDescent="0.25">
      <c r="A55" s="51">
        <v>46129</v>
      </c>
      <c r="B55" s="57">
        <v>314484</v>
      </c>
      <c r="C55" s="31" t="s">
        <v>242</v>
      </c>
      <c r="D55" s="58" t="s">
        <v>243</v>
      </c>
      <c r="E55" s="25" t="s">
        <v>106</v>
      </c>
      <c r="F55" s="25" t="s">
        <v>106</v>
      </c>
      <c r="G55" s="36">
        <v>2040</v>
      </c>
      <c r="H55" s="24">
        <v>6941</v>
      </c>
    </row>
    <row r="56" spans="1:8" ht="25.5" customHeight="1" x14ac:dyDescent="0.25">
      <c r="A56" s="51">
        <v>46129</v>
      </c>
      <c r="B56" s="57">
        <v>142502</v>
      </c>
      <c r="C56" s="31" t="s">
        <v>244</v>
      </c>
      <c r="D56" s="31" t="s">
        <v>245</v>
      </c>
      <c r="E56" s="25" t="s">
        <v>106</v>
      </c>
      <c r="F56" s="25" t="s">
        <v>106</v>
      </c>
      <c r="G56" s="36">
        <v>1482</v>
      </c>
      <c r="H56" s="24">
        <v>6940</v>
      </c>
    </row>
    <row r="57" spans="1:8" ht="27" customHeight="1" x14ac:dyDescent="0.25">
      <c r="A57" s="51">
        <v>46132</v>
      </c>
      <c r="B57" s="57">
        <v>975802</v>
      </c>
      <c r="C57" s="31" t="s">
        <v>233</v>
      </c>
      <c r="D57" s="24" t="s">
        <v>234</v>
      </c>
      <c r="E57" s="25" t="s">
        <v>295</v>
      </c>
      <c r="F57" s="25" t="s">
        <v>106</v>
      </c>
      <c r="G57" s="36">
        <v>5861.52</v>
      </c>
      <c r="H57" s="24">
        <v>391223</v>
      </c>
    </row>
    <row r="58" spans="1:8" ht="27.75" customHeight="1" x14ac:dyDescent="0.25">
      <c r="A58" s="51">
        <v>46132</v>
      </c>
      <c r="B58" s="57">
        <v>738877</v>
      </c>
      <c r="C58" s="31" t="s">
        <v>246</v>
      </c>
      <c r="D58" s="31" t="s">
        <v>247</v>
      </c>
      <c r="E58" s="25" t="s">
        <v>106</v>
      </c>
      <c r="F58" s="25" t="s">
        <v>106</v>
      </c>
      <c r="G58" s="36">
        <v>998.12</v>
      </c>
      <c r="H58" s="24">
        <v>6958</v>
      </c>
    </row>
    <row r="59" spans="1:8" ht="27" customHeight="1" x14ac:dyDescent="0.25">
      <c r="A59" s="51">
        <v>46132</v>
      </c>
      <c r="B59" s="57">
        <v>358650</v>
      </c>
      <c r="C59" s="31" t="s">
        <v>248</v>
      </c>
      <c r="D59" s="31" t="s">
        <v>249</v>
      </c>
      <c r="E59" s="25" t="s">
        <v>209</v>
      </c>
      <c r="F59" s="25" t="s">
        <v>167</v>
      </c>
      <c r="G59" s="36">
        <v>1318</v>
      </c>
      <c r="H59" s="24">
        <v>6957</v>
      </c>
    </row>
    <row r="60" spans="1:8" ht="29.25" customHeight="1" x14ac:dyDescent="0.25">
      <c r="A60" s="51">
        <v>46135</v>
      </c>
      <c r="B60" s="57">
        <v>100861</v>
      </c>
      <c r="C60" s="31" t="s">
        <v>250</v>
      </c>
      <c r="D60" s="31" t="s">
        <v>251</v>
      </c>
      <c r="E60" s="25" t="s">
        <v>106</v>
      </c>
      <c r="F60" s="25" t="s">
        <v>106</v>
      </c>
      <c r="G60" s="36">
        <v>4890</v>
      </c>
      <c r="H60" s="24">
        <v>6959</v>
      </c>
    </row>
    <row r="61" spans="1:8" ht="27.75" customHeight="1" x14ac:dyDescent="0.25">
      <c r="A61" s="51">
        <v>46135</v>
      </c>
      <c r="B61" s="57">
        <v>291953</v>
      </c>
      <c r="C61" s="31" t="s">
        <v>208</v>
      </c>
      <c r="D61" s="31" t="s">
        <v>252</v>
      </c>
      <c r="E61" s="25" t="s">
        <v>209</v>
      </c>
      <c r="F61" s="25" t="s">
        <v>167</v>
      </c>
      <c r="G61" s="36">
        <v>770</v>
      </c>
      <c r="H61" s="24">
        <v>6960</v>
      </c>
    </row>
    <row r="62" spans="1:8" ht="24.75" x14ac:dyDescent="0.25">
      <c r="A62" s="51">
        <v>46136</v>
      </c>
      <c r="B62" s="57">
        <v>191760</v>
      </c>
      <c r="C62" s="31" t="s">
        <v>253</v>
      </c>
      <c r="D62" s="31" t="s">
        <v>254</v>
      </c>
      <c r="E62" s="25" t="s">
        <v>255</v>
      </c>
      <c r="F62" s="25" t="s">
        <v>167</v>
      </c>
      <c r="G62" s="36">
        <v>729.5</v>
      </c>
      <c r="H62" s="24">
        <v>391949</v>
      </c>
    </row>
    <row r="63" spans="1:8" ht="24.75" customHeight="1" x14ac:dyDescent="0.25">
      <c r="A63" s="51">
        <v>46141</v>
      </c>
      <c r="B63" s="57">
        <v>32527</v>
      </c>
      <c r="C63" s="31" t="s">
        <v>256</v>
      </c>
      <c r="D63" s="31" t="s">
        <v>257</v>
      </c>
      <c r="E63" s="25" t="s">
        <v>106</v>
      </c>
      <c r="F63" s="25" t="s">
        <v>106</v>
      </c>
      <c r="G63" s="36">
        <v>1472</v>
      </c>
      <c r="H63" s="24">
        <v>6969</v>
      </c>
    </row>
    <row r="64" spans="1:8" ht="27" customHeight="1" x14ac:dyDescent="0.25">
      <c r="A64" s="51">
        <v>46146</v>
      </c>
      <c r="B64" s="57">
        <v>315616</v>
      </c>
      <c r="C64" s="31" t="s">
        <v>242</v>
      </c>
      <c r="D64" s="31" t="s">
        <v>243</v>
      </c>
      <c r="E64" s="25" t="s">
        <v>106</v>
      </c>
      <c r="F64" s="25" t="s">
        <v>106</v>
      </c>
      <c r="G64" s="36">
        <v>389.4</v>
      </c>
      <c r="H64" s="24">
        <v>6972</v>
      </c>
    </row>
    <row r="65" spans="1:8" ht="27.75" customHeight="1" x14ac:dyDescent="0.25">
      <c r="A65" s="51">
        <v>46111</v>
      </c>
      <c r="B65" s="57">
        <v>55312</v>
      </c>
      <c r="C65" s="31" t="s">
        <v>258</v>
      </c>
      <c r="D65" s="31" t="s">
        <v>259</v>
      </c>
      <c r="E65" s="25" t="s">
        <v>86</v>
      </c>
      <c r="F65" s="25" t="s">
        <v>86</v>
      </c>
      <c r="G65" s="36">
        <v>134.65</v>
      </c>
      <c r="H65" s="24">
        <v>3274652</v>
      </c>
    </row>
    <row r="66" spans="1:8" ht="27.75" customHeight="1" x14ac:dyDescent="0.25">
      <c r="A66" s="51">
        <v>46114</v>
      </c>
      <c r="B66" s="57">
        <v>55360</v>
      </c>
      <c r="C66" s="31" t="s">
        <v>258</v>
      </c>
      <c r="D66" s="31" t="s">
        <v>259</v>
      </c>
      <c r="E66" s="25" t="s">
        <v>86</v>
      </c>
      <c r="F66" s="25" t="s">
        <v>86</v>
      </c>
      <c r="G66" s="36">
        <v>149.19</v>
      </c>
      <c r="H66" s="24">
        <v>3274652</v>
      </c>
    </row>
    <row r="67" spans="1:8" ht="28.5" customHeight="1" x14ac:dyDescent="0.25">
      <c r="A67" s="51">
        <v>46118</v>
      </c>
      <c r="B67" s="57">
        <v>55374</v>
      </c>
      <c r="C67" s="31" t="s">
        <v>258</v>
      </c>
      <c r="D67" s="31" t="s">
        <v>259</v>
      </c>
      <c r="E67" s="25" t="s">
        <v>86</v>
      </c>
      <c r="F67" s="25" t="s">
        <v>86</v>
      </c>
      <c r="G67" s="36">
        <v>141</v>
      </c>
      <c r="H67" s="24">
        <v>3274652</v>
      </c>
    </row>
    <row r="68" spans="1:8" ht="24" customHeight="1" x14ac:dyDescent="0.25">
      <c r="A68" s="51">
        <v>46122</v>
      </c>
      <c r="B68" s="57">
        <v>55424</v>
      </c>
      <c r="C68" s="31" t="s">
        <v>258</v>
      </c>
      <c r="D68" s="31" t="s">
        <v>259</v>
      </c>
      <c r="E68" s="25" t="s">
        <v>86</v>
      </c>
      <c r="F68" s="25" t="s">
        <v>86</v>
      </c>
      <c r="G68" s="36">
        <v>447.5</v>
      </c>
      <c r="H68" s="24">
        <v>3274652</v>
      </c>
    </row>
    <row r="69" spans="1:8" ht="27.75" customHeight="1" x14ac:dyDescent="0.25">
      <c r="A69" s="51">
        <v>46122</v>
      </c>
      <c r="B69" s="57">
        <v>55423</v>
      </c>
      <c r="C69" s="31" t="s">
        <v>258</v>
      </c>
      <c r="D69" s="31" t="s">
        <v>259</v>
      </c>
      <c r="E69" s="25" t="s">
        <v>86</v>
      </c>
      <c r="F69" s="25" t="s">
        <v>86</v>
      </c>
      <c r="G69" s="36">
        <v>122.46</v>
      </c>
      <c r="H69" s="24">
        <v>3274652</v>
      </c>
    </row>
    <row r="70" spans="1:8" ht="24.75" customHeight="1" x14ac:dyDescent="0.25">
      <c r="A70" s="51">
        <v>46125</v>
      </c>
      <c r="B70" s="57">
        <v>55434</v>
      </c>
      <c r="C70" s="31" t="s">
        <v>258</v>
      </c>
      <c r="D70" s="31" t="s">
        <v>259</v>
      </c>
      <c r="E70" s="25" t="s">
        <v>86</v>
      </c>
      <c r="F70" s="25" t="s">
        <v>86</v>
      </c>
      <c r="G70" s="36">
        <v>124.08</v>
      </c>
      <c r="H70" s="24">
        <v>3274652</v>
      </c>
    </row>
    <row r="71" spans="1:8" ht="24.75" x14ac:dyDescent="0.25">
      <c r="A71" s="51">
        <v>46129</v>
      </c>
      <c r="B71" s="57">
        <v>55472</v>
      </c>
      <c r="C71" s="31" t="s">
        <v>258</v>
      </c>
      <c r="D71" s="31" t="s">
        <v>259</v>
      </c>
      <c r="E71" s="25" t="s">
        <v>86</v>
      </c>
      <c r="F71" s="25" t="s">
        <v>86</v>
      </c>
      <c r="G71" s="36">
        <v>214.46</v>
      </c>
      <c r="H71" s="24">
        <v>3274652</v>
      </c>
    </row>
    <row r="72" spans="1:8" ht="24" customHeight="1" x14ac:dyDescent="0.25">
      <c r="A72" s="51">
        <v>46134</v>
      </c>
      <c r="B72" s="57">
        <v>55496</v>
      </c>
      <c r="C72" s="31" t="s">
        <v>258</v>
      </c>
      <c r="D72" s="31" t="s">
        <v>259</v>
      </c>
      <c r="E72" s="25" t="s">
        <v>86</v>
      </c>
      <c r="F72" s="25" t="s">
        <v>86</v>
      </c>
      <c r="G72" s="36">
        <v>94.06</v>
      </c>
      <c r="H72" s="24">
        <v>3274652</v>
      </c>
    </row>
    <row r="73" spans="1:8" ht="25.5" customHeight="1" x14ac:dyDescent="0.25">
      <c r="A73" s="53"/>
      <c r="B73" s="54"/>
      <c r="C73" s="55"/>
      <c r="D73" s="55"/>
      <c r="E73" s="56"/>
      <c r="F73" s="56"/>
      <c r="G73" s="37">
        <f>SUM(G39:G72)</f>
        <v>905839.29999999993</v>
      </c>
      <c r="H73" s="24"/>
    </row>
    <row r="74" spans="1:8" ht="44.25" customHeight="1" x14ac:dyDescent="0.25">
      <c r="A74" s="48" t="s">
        <v>10</v>
      </c>
      <c r="B74" s="49" t="s">
        <v>11</v>
      </c>
      <c r="C74" s="30" t="s">
        <v>12</v>
      </c>
      <c r="D74" s="30"/>
      <c r="E74" s="50" t="s">
        <v>13</v>
      </c>
      <c r="F74" s="50"/>
      <c r="G74" s="30" t="s">
        <v>14</v>
      </c>
      <c r="H74" s="24"/>
    </row>
    <row r="75" spans="1:8" ht="24.75" customHeight="1" x14ac:dyDescent="0.25">
      <c r="A75" s="51">
        <v>46136</v>
      </c>
      <c r="B75" s="57">
        <v>55528</v>
      </c>
      <c r="C75" s="31" t="s">
        <v>258</v>
      </c>
      <c r="D75" s="31" t="s">
        <v>259</v>
      </c>
      <c r="E75" s="25" t="s">
        <v>86</v>
      </c>
      <c r="F75" s="25" t="s">
        <v>86</v>
      </c>
      <c r="G75" s="36">
        <v>55.46</v>
      </c>
      <c r="H75" s="24">
        <v>3274652</v>
      </c>
    </row>
    <row r="76" spans="1:8" ht="27" customHeight="1" x14ac:dyDescent="0.25">
      <c r="A76" s="51">
        <v>46139</v>
      </c>
      <c r="B76" s="57">
        <v>55538</v>
      </c>
      <c r="C76" s="31" t="s">
        <v>258</v>
      </c>
      <c r="D76" s="31" t="s">
        <v>259</v>
      </c>
      <c r="E76" s="25" t="s">
        <v>86</v>
      </c>
      <c r="F76" s="25" t="s">
        <v>86</v>
      </c>
      <c r="G76" s="36">
        <v>132.66</v>
      </c>
      <c r="H76" s="24">
        <v>3274652</v>
      </c>
    </row>
    <row r="77" spans="1:8" ht="24.75" customHeight="1" x14ac:dyDescent="0.25">
      <c r="A77" s="51">
        <v>46142</v>
      </c>
      <c r="B77" s="57">
        <v>1108</v>
      </c>
      <c r="C77" s="31" t="s">
        <v>260</v>
      </c>
      <c r="D77" s="31" t="s">
        <v>261</v>
      </c>
      <c r="E77" s="25" t="s">
        <v>86</v>
      </c>
      <c r="F77" s="25" t="s">
        <v>86</v>
      </c>
      <c r="G77" s="36">
        <v>662.89</v>
      </c>
      <c r="H77" s="24">
        <v>9509482</v>
      </c>
    </row>
    <row r="78" spans="1:8" ht="24.75" customHeight="1" x14ac:dyDescent="0.25">
      <c r="A78" s="51">
        <v>46150</v>
      </c>
      <c r="B78" s="57">
        <v>3998</v>
      </c>
      <c r="C78" s="31" t="s">
        <v>262</v>
      </c>
      <c r="D78" s="31" t="s">
        <v>263</v>
      </c>
      <c r="E78" s="25" t="s">
        <v>86</v>
      </c>
      <c r="F78" s="25" t="s">
        <v>86</v>
      </c>
      <c r="G78" s="36">
        <v>108.72</v>
      </c>
      <c r="H78" s="24">
        <v>2834221</v>
      </c>
    </row>
    <row r="79" spans="1:8" ht="23.25" x14ac:dyDescent="0.25">
      <c r="A79" s="51">
        <v>46163</v>
      </c>
      <c r="B79" s="57">
        <v>1298</v>
      </c>
      <c r="C79" s="31" t="s">
        <v>264</v>
      </c>
      <c r="D79" s="31" t="s">
        <v>265</v>
      </c>
      <c r="E79" s="25" t="s">
        <v>86</v>
      </c>
      <c r="F79" s="25" t="s">
        <v>86</v>
      </c>
      <c r="G79" s="36">
        <v>412.2</v>
      </c>
      <c r="H79" s="24">
        <v>6973</v>
      </c>
    </row>
    <row r="80" spans="1:8" ht="23.25" x14ac:dyDescent="0.25">
      <c r="A80" s="51">
        <v>46149</v>
      </c>
      <c r="B80" s="57">
        <v>365</v>
      </c>
      <c r="C80" s="31" t="s">
        <v>266</v>
      </c>
      <c r="D80" s="31" t="s">
        <v>267</v>
      </c>
      <c r="E80" s="25" t="s">
        <v>86</v>
      </c>
      <c r="F80" s="25" t="s">
        <v>86</v>
      </c>
      <c r="G80" s="36">
        <v>556.45000000000005</v>
      </c>
      <c r="H80" s="24">
        <v>6922</v>
      </c>
    </row>
    <row r="81" spans="1:8" ht="24" customHeight="1" x14ac:dyDescent="0.25">
      <c r="A81" s="51">
        <v>46147</v>
      </c>
      <c r="B81" s="57">
        <v>364</v>
      </c>
      <c r="C81" s="31" t="s">
        <v>266</v>
      </c>
      <c r="D81" s="31" t="s">
        <v>267</v>
      </c>
      <c r="E81" s="25" t="s">
        <v>86</v>
      </c>
      <c r="F81" s="25" t="s">
        <v>86</v>
      </c>
      <c r="G81" s="36">
        <v>458.79</v>
      </c>
      <c r="H81" s="24">
        <v>6939</v>
      </c>
    </row>
    <row r="82" spans="1:8" ht="24" customHeight="1" x14ac:dyDescent="0.25">
      <c r="A82" s="51">
        <v>46142</v>
      </c>
      <c r="B82" s="57">
        <v>9937</v>
      </c>
      <c r="C82" s="31" t="s">
        <v>216</v>
      </c>
      <c r="D82" s="31" t="s">
        <v>202</v>
      </c>
      <c r="E82" s="25" t="s">
        <v>86</v>
      </c>
      <c r="F82" s="25" t="s">
        <v>86</v>
      </c>
      <c r="G82" s="36">
        <v>975</v>
      </c>
      <c r="H82" s="24">
        <v>6956</v>
      </c>
    </row>
    <row r="83" spans="1:8" ht="24.75" x14ac:dyDescent="0.25">
      <c r="A83" s="51">
        <v>46125</v>
      </c>
      <c r="B83" s="57">
        <v>271107</v>
      </c>
      <c r="C83" s="31" t="s">
        <v>268</v>
      </c>
      <c r="D83" s="31" t="s">
        <v>269</v>
      </c>
      <c r="E83" s="25" t="s">
        <v>86</v>
      </c>
      <c r="F83" s="25" t="s">
        <v>86</v>
      </c>
      <c r="G83" s="36">
        <v>790.4</v>
      </c>
      <c r="H83" s="24">
        <v>6920</v>
      </c>
    </row>
    <row r="84" spans="1:8" ht="24.75" x14ac:dyDescent="0.25">
      <c r="A84" s="51">
        <v>46121</v>
      </c>
      <c r="B84" s="57">
        <v>155471</v>
      </c>
      <c r="C84" s="31" t="s">
        <v>270</v>
      </c>
      <c r="D84" s="31" t="s">
        <v>272</v>
      </c>
      <c r="E84" s="25" t="s">
        <v>86</v>
      </c>
      <c r="F84" s="25" t="s">
        <v>86</v>
      </c>
      <c r="G84" s="36">
        <v>688.68</v>
      </c>
      <c r="H84" s="24">
        <v>6919</v>
      </c>
    </row>
    <row r="85" spans="1:8" ht="23.25" x14ac:dyDescent="0.25">
      <c r="A85" s="51">
        <v>46140</v>
      </c>
      <c r="B85" s="57">
        <v>182663</v>
      </c>
      <c r="C85" s="31" t="s">
        <v>271</v>
      </c>
      <c r="D85" s="31" t="s">
        <v>273</v>
      </c>
      <c r="E85" s="25" t="s">
        <v>86</v>
      </c>
      <c r="F85" s="25" t="s">
        <v>86</v>
      </c>
      <c r="G85" s="36">
        <v>1104.01</v>
      </c>
      <c r="H85" s="24">
        <v>6932</v>
      </c>
    </row>
    <row r="86" spans="1:8" ht="23.25" x14ac:dyDescent="0.25">
      <c r="A86" s="51">
        <v>46140</v>
      </c>
      <c r="B86" s="57">
        <v>66517</v>
      </c>
      <c r="C86" s="31" t="s">
        <v>274</v>
      </c>
      <c r="D86" s="31" t="s">
        <v>275</v>
      </c>
      <c r="E86" s="25" t="s">
        <v>276</v>
      </c>
      <c r="F86" s="25" t="s">
        <v>24</v>
      </c>
      <c r="G86" s="36">
        <v>322.72000000000003</v>
      </c>
      <c r="H86" s="24">
        <v>6965</v>
      </c>
    </row>
    <row r="87" spans="1:8" ht="23.25" x14ac:dyDescent="0.25">
      <c r="A87" s="51">
        <v>46146</v>
      </c>
      <c r="B87" s="57">
        <v>398896</v>
      </c>
      <c r="C87" s="31" t="s">
        <v>277</v>
      </c>
      <c r="D87" s="31" t="s">
        <v>278</v>
      </c>
      <c r="E87" s="25" t="s">
        <v>281</v>
      </c>
      <c r="F87" s="25" t="s">
        <v>24</v>
      </c>
      <c r="G87" s="36">
        <v>430.5</v>
      </c>
      <c r="H87" s="24">
        <v>391707</v>
      </c>
    </row>
    <row r="88" spans="1:8" ht="23.25" x14ac:dyDescent="0.25">
      <c r="A88" s="51">
        <v>46141</v>
      </c>
      <c r="B88" s="57">
        <v>9078652</v>
      </c>
      <c r="C88" s="31" t="s">
        <v>279</v>
      </c>
      <c r="D88" s="31" t="s">
        <v>280</v>
      </c>
      <c r="E88" s="25" t="s">
        <v>281</v>
      </c>
      <c r="F88" s="25" t="s">
        <v>24</v>
      </c>
      <c r="G88" s="36">
        <v>3121.9</v>
      </c>
      <c r="H88" s="24">
        <v>391322</v>
      </c>
    </row>
    <row r="89" spans="1:8" ht="23.25" x14ac:dyDescent="0.25">
      <c r="A89" s="51">
        <v>46140</v>
      </c>
      <c r="B89" s="57">
        <v>32796</v>
      </c>
      <c r="C89" s="31" t="s">
        <v>282</v>
      </c>
      <c r="D89" s="31" t="s">
        <v>283</v>
      </c>
      <c r="E89" s="25" t="s">
        <v>284</v>
      </c>
      <c r="F89" s="25" t="s">
        <v>24</v>
      </c>
      <c r="G89" s="36">
        <v>2012.5</v>
      </c>
      <c r="H89" s="24">
        <v>69058666</v>
      </c>
    </row>
    <row r="90" spans="1:8" ht="23.25" x14ac:dyDescent="0.25">
      <c r="A90" s="51">
        <v>46146</v>
      </c>
      <c r="B90" s="57">
        <v>32799</v>
      </c>
      <c r="C90" s="31" t="s">
        <v>282</v>
      </c>
      <c r="D90" s="31" t="s">
        <v>283</v>
      </c>
      <c r="E90" s="25" t="s">
        <v>284</v>
      </c>
      <c r="F90" s="25" t="s">
        <v>24</v>
      </c>
      <c r="G90" s="36">
        <v>465</v>
      </c>
      <c r="H90" s="24">
        <v>54145277</v>
      </c>
    </row>
    <row r="91" spans="1:8" ht="24.95" customHeight="1" x14ac:dyDescent="0.25">
      <c r="A91" s="51">
        <v>46142</v>
      </c>
      <c r="B91" s="57">
        <v>523084</v>
      </c>
      <c r="C91" s="31" t="s">
        <v>285</v>
      </c>
      <c r="D91" s="31" t="s">
        <v>286</v>
      </c>
      <c r="E91" s="25" t="s">
        <v>287</v>
      </c>
      <c r="F91" s="25" t="s">
        <v>24</v>
      </c>
      <c r="G91" s="36">
        <v>1552.54</v>
      </c>
      <c r="H91" s="24">
        <v>6967</v>
      </c>
    </row>
    <row r="92" spans="1:8" ht="24.95" customHeight="1" x14ac:dyDescent="0.25">
      <c r="A92" s="51">
        <v>46142</v>
      </c>
      <c r="B92" s="57">
        <v>82862</v>
      </c>
      <c r="C92" s="31" t="s">
        <v>288</v>
      </c>
      <c r="D92" s="31" t="s">
        <v>289</v>
      </c>
      <c r="E92" s="25" t="s">
        <v>287</v>
      </c>
      <c r="F92" s="25" t="s">
        <v>24</v>
      </c>
      <c r="G92" s="36">
        <v>1715.36</v>
      </c>
      <c r="H92" s="24">
        <v>6968</v>
      </c>
    </row>
    <row r="93" spans="1:8" ht="24.95" customHeight="1" x14ac:dyDescent="0.25">
      <c r="A93" s="51">
        <v>46134</v>
      </c>
      <c r="B93" s="57">
        <v>282682</v>
      </c>
      <c r="C93" s="31" t="s">
        <v>290</v>
      </c>
      <c r="D93" s="31" t="s">
        <v>291</v>
      </c>
      <c r="E93" s="25" t="s">
        <v>287</v>
      </c>
      <c r="F93" s="25" t="s">
        <v>24</v>
      </c>
      <c r="G93" s="36">
        <v>1119.6400000000001</v>
      </c>
      <c r="H93" s="24">
        <v>6955</v>
      </c>
    </row>
    <row r="94" spans="1:8" ht="23.25" x14ac:dyDescent="0.25">
      <c r="A94" s="51">
        <v>46149</v>
      </c>
      <c r="B94" s="57">
        <v>165</v>
      </c>
      <c r="C94" s="31" t="s">
        <v>112</v>
      </c>
      <c r="D94" s="31" t="s">
        <v>113</v>
      </c>
      <c r="E94" s="25" t="s">
        <v>114</v>
      </c>
      <c r="F94" s="25" t="s">
        <v>101</v>
      </c>
      <c r="G94" s="36">
        <v>56310</v>
      </c>
      <c r="H94" s="24">
        <v>3274657</v>
      </c>
    </row>
    <row r="95" spans="1:8" ht="24.75" x14ac:dyDescent="0.25">
      <c r="A95" s="51">
        <v>46142</v>
      </c>
      <c r="B95" s="57" t="s">
        <v>115</v>
      </c>
      <c r="C95" s="31" t="s">
        <v>105</v>
      </c>
      <c r="D95" s="31" t="s">
        <v>17</v>
      </c>
      <c r="E95" s="25" t="s">
        <v>114</v>
      </c>
      <c r="F95" s="25" t="s">
        <v>101</v>
      </c>
      <c r="G95" s="36">
        <v>900</v>
      </c>
      <c r="H95" s="24">
        <v>391813</v>
      </c>
    </row>
    <row r="96" spans="1:8" ht="24.75" x14ac:dyDescent="0.25">
      <c r="A96" s="51">
        <v>46142</v>
      </c>
      <c r="B96" s="57" t="s">
        <v>115</v>
      </c>
      <c r="C96" s="31" t="s">
        <v>105</v>
      </c>
      <c r="D96" s="31" t="s">
        <v>17</v>
      </c>
      <c r="E96" s="25" t="s">
        <v>114</v>
      </c>
      <c r="F96" s="25" t="s">
        <v>101</v>
      </c>
      <c r="G96" s="36">
        <v>2790</v>
      </c>
      <c r="H96" s="24">
        <v>391809</v>
      </c>
    </row>
    <row r="97" spans="1:8" ht="22.5" customHeight="1" x14ac:dyDescent="0.25">
      <c r="A97" s="51">
        <v>46154</v>
      </c>
      <c r="B97" s="57">
        <v>63</v>
      </c>
      <c r="C97" s="31" t="s">
        <v>184</v>
      </c>
      <c r="D97" s="31" t="s">
        <v>117</v>
      </c>
      <c r="E97" s="25" t="s">
        <v>217</v>
      </c>
      <c r="F97" s="25" t="s">
        <v>101</v>
      </c>
      <c r="G97" s="36">
        <v>400000</v>
      </c>
      <c r="H97" s="24">
        <v>3274697</v>
      </c>
    </row>
    <row r="98" spans="1:8" ht="22.5" customHeight="1" x14ac:dyDescent="0.25">
      <c r="A98" s="51">
        <v>46154</v>
      </c>
      <c r="B98" s="57">
        <v>63</v>
      </c>
      <c r="C98" s="31" t="s">
        <v>184</v>
      </c>
      <c r="D98" s="31" t="s">
        <v>117</v>
      </c>
      <c r="E98" s="25" t="s">
        <v>217</v>
      </c>
      <c r="F98" s="25" t="s">
        <v>101</v>
      </c>
      <c r="G98" s="36">
        <v>96269.39</v>
      </c>
      <c r="H98" s="24">
        <v>5429433</v>
      </c>
    </row>
    <row r="99" spans="1:8" ht="24.75" x14ac:dyDescent="0.25">
      <c r="A99" s="51">
        <v>46142</v>
      </c>
      <c r="B99" s="57" t="s">
        <v>115</v>
      </c>
      <c r="C99" s="31" t="s">
        <v>105</v>
      </c>
      <c r="D99" s="31" t="s">
        <v>17</v>
      </c>
      <c r="E99" s="25" t="s">
        <v>168</v>
      </c>
      <c r="F99" s="25" t="s">
        <v>101</v>
      </c>
      <c r="G99" s="36">
        <v>7935.52</v>
      </c>
      <c r="H99" s="24">
        <v>391813</v>
      </c>
    </row>
    <row r="100" spans="1:8" ht="24.75" x14ac:dyDescent="0.25">
      <c r="A100" s="51">
        <v>46142</v>
      </c>
      <c r="B100" s="57" t="s">
        <v>115</v>
      </c>
      <c r="C100" s="31" t="s">
        <v>105</v>
      </c>
      <c r="D100" s="31" t="s">
        <v>17</v>
      </c>
      <c r="E100" s="25" t="s">
        <v>168</v>
      </c>
      <c r="F100" s="25" t="s">
        <v>101</v>
      </c>
      <c r="G100" s="36">
        <v>24600.11</v>
      </c>
      <c r="H100" s="24">
        <v>391809</v>
      </c>
    </row>
    <row r="101" spans="1:8" ht="27" customHeight="1" x14ac:dyDescent="0.25">
      <c r="A101" s="51">
        <v>46154</v>
      </c>
      <c r="B101" s="57">
        <v>64</v>
      </c>
      <c r="C101" s="31" t="s">
        <v>184</v>
      </c>
      <c r="D101" s="31" t="s">
        <v>117</v>
      </c>
      <c r="E101" s="25" t="s">
        <v>168</v>
      </c>
      <c r="F101" s="25" t="s">
        <v>101</v>
      </c>
      <c r="G101" s="36">
        <v>44199.92</v>
      </c>
      <c r="H101" s="24">
        <v>3274697</v>
      </c>
    </row>
    <row r="102" spans="1:8" ht="24.75" x14ac:dyDescent="0.25">
      <c r="A102" s="51">
        <v>46142</v>
      </c>
      <c r="B102" s="57" t="s">
        <v>115</v>
      </c>
      <c r="C102" s="31" t="s">
        <v>105</v>
      </c>
      <c r="D102" s="31" t="s">
        <v>17</v>
      </c>
      <c r="E102" s="25" t="s">
        <v>168</v>
      </c>
      <c r="F102" s="25" t="s">
        <v>101</v>
      </c>
      <c r="G102" s="36">
        <v>671.77</v>
      </c>
      <c r="H102" s="24">
        <v>391813</v>
      </c>
    </row>
    <row r="103" spans="1:8" ht="24.75" x14ac:dyDescent="0.25">
      <c r="A103" s="51">
        <v>46142</v>
      </c>
      <c r="B103" s="57" t="s">
        <v>115</v>
      </c>
      <c r="C103" s="31" t="s">
        <v>105</v>
      </c>
      <c r="D103" s="31" t="s">
        <v>17</v>
      </c>
      <c r="E103" s="25" t="s">
        <v>168</v>
      </c>
      <c r="F103" s="25" t="s">
        <v>101</v>
      </c>
      <c r="G103" s="36">
        <v>2082.48</v>
      </c>
      <c r="H103" s="24">
        <v>391809</v>
      </c>
    </row>
    <row r="104" spans="1:8" ht="21.75" customHeight="1" x14ac:dyDescent="0.25">
      <c r="A104" s="51">
        <v>46154</v>
      </c>
      <c r="B104" s="57">
        <v>67</v>
      </c>
      <c r="C104" s="31" t="s">
        <v>184</v>
      </c>
      <c r="D104" s="31" t="s">
        <v>117</v>
      </c>
      <c r="E104" s="25" t="s">
        <v>168</v>
      </c>
      <c r="F104" s="25" t="s">
        <v>101</v>
      </c>
      <c r="G104" s="36">
        <v>22461.54</v>
      </c>
      <c r="H104" s="24">
        <v>3274697</v>
      </c>
    </row>
    <row r="105" spans="1:8" ht="24" customHeight="1" x14ac:dyDescent="0.25">
      <c r="A105" s="51">
        <v>46142</v>
      </c>
      <c r="B105" s="57" t="s">
        <v>115</v>
      </c>
      <c r="C105" s="31" t="s">
        <v>105</v>
      </c>
      <c r="D105" s="31" t="s">
        <v>17</v>
      </c>
      <c r="E105" s="25" t="s">
        <v>168</v>
      </c>
      <c r="F105" s="25" t="s">
        <v>101</v>
      </c>
      <c r="G105" s="36">
        <v>310.05</v>
      </c>
      <c r="H105" s="24">
        <v>391813</v>
      </c>
    </row>
    <row r="106" spans="1:8" ht="25.5" customHeight="1" x14ac:dyDescent="0.25">
      <c r="A106" s="51">
        <v>46142</v>
      </c>
      <c r="B106" s="57" t="s">
        <v>115</v>
      </c>
      <c r="C106" s="31" t="s">
        <v>105</v>
      </c>
      <c r="D106" s="31" t="s">
        <v>17</v>
      </c>
      <c r="E106" s="25" t="s">
        <v>168</v>
      </c>
      <c r="F106" s="25" t="s">
        <v>101</v>
      </c>
      <c r="G106" s="36">
        <v>961.15</v>
      </c>
      <c r="H106" s="24">
        <v>391809</v>
      </c>
    </row>
    <row r="107" spans="1:8" ht="21.75" customHeight="1" x14ac:dyDescent="0.25">
      <c r="A107" s="51">
        <v>46154</v>
      </c>
      <c r="B107" s="57">
        <v>666</v>
      </c>
      <c r="C107" s="31" t="s">
        <v>184</v>
      </c>
      <c r="D107" s="31" t="s">
        <v>117</v>
      </c>
      <c r="E107" s="25" t="s">
        <v>168</v>
      </c>
      <c r="F107" s="25" t="s">
        <v>101</v>
      </c>
      <c r="G107" s="36">
        <v>25805</v>
      </c>
      <c r="H107" s="24">
        <v>3274697</v>
      </c>
    </row>
    <row r="108" spans="1:8" ht="29.25" customHeight="1" x14ac:dyDescent="0.25">
      <c r="A108" s="51">
        <v>46142</v>
      </c>
      <c r="B108" s="57" t="s">
        <v>115</v>
      </c>
      <c r="C108" s="31" t="s">
        <v>105</v>
      </c>
      <c r="D108" s="31" t="s">
        <v>17</v>
      </c>
      <c r="E108" s="25" t="s">
        <v>168</v>
      </c>
      <c r="F108" s="25" t="s">
        <v>101</v>
      </c>
      <c r="G108" s="36">
        <v>412.44</v>
      </c>
      <c r="H108" s="24">
        <v>391813</v>
      </c>
    </row>
    <row r="109" spans="1:8" ht="24" customHeight="1" x14ac:dyDescent="0.25">
      <c r="A109" s="53"/>
      <c r="B109" s="54"/>
      <c r="C109" s="55"/>
      <c r="D109" s="55"/>
      <c r="E109" s="56"/>
      <c r="F109" s="56"/>
      <c r="G109" s="37">
        <f>SUM(G73:G108)</f>
        <v>1608234.0899999999</v>
      </c>
      <c r="H109" s="24"/>
    </row>
    <row r="110" spans="1:8" ht="37.5" customHeight="1" x14ac:dyDescent="0.25">
      <c r="A110" s="48" t="s">
        <v>10</v>
      </c>
      <c r="B110" s="49" t="s">
        <v>11</v>
      </c>
      <c r="C110" s="30" t="s">
        <v>12</v>
      </c>
      <c r="D110" s="30"/>
      <c r="E110" s="50" t="s">
        <v>13</v>
      </c>
      <c r="F110" s="50"/>
      <c r="G110" s="30" t="s">
        <v>14</v>
      </c>
      <c r="H110" s="24"/>
    </row>
    <row r="111" spans="1:8" ht="29.25" customHeight="1" x14ac:dyDescent="0.25">
      <c r="A111" s="51">
        <v>46142</v>
      </c>
      <c r="B111" s="57" t="s">
        <v>115</v>
      </c>
      <c r="C111" s="31" t="s">
        <v>105</v>
      </c>
      <c r="D111" s="31" t="s">
        <v>17</v>
      </c>
      <c r="E111" s="25" t="s">
        <v>168</v>
      </c>
      <c r="F111" s="25" t="s">
        <v>101</v>
      </c>
      <c r="G111" s="36">
        <v>1278.56</v>
      </c>
      <c r="H111" s="24">
        <v>391809</v>
      </c>
    </row>
    <row r="112" spans="1:8" ht="23.25" x14ac:dyDescent="0.25">
      <c r="A112" s="51">
        <v>46154</v>
      </c>
      <c r="B112" s="57">
        <v>65</v>
      </c>
      <c r="C112" s="31" t="s">
        <v>184</v>
      </c>
      <c r="D112" s="31" t="s">
        <v>117</v>
      </c>
      <c r="E112" s="25" t="s">
        <v>116</v>
      </c>
      <c r="F112" s="25" t="s">
        <v>101</v>
      </c>
      <c r="G112" s="36">
        <v>24635.62</v>
      </c>
      <c r="H112" s="24">
        <v>3274697</v>
      </c>
    </row>
    <row r="113" spans="1:8" ht="24.75" x14ac:dyDescent="0.25">
      <c r="A113" s="51">
        <v>46142</v>
      </c>
      <c r="B113" s="57" t="s">
        <v>115</v>
      </c>
      <c r="C113" s="31" t="s">
        <v>105</v>
      </c>
      <c r="D113" s="31" t="s">
        <v>17</v>
      </c>
      <c r="E113" s="25" t="s">
        <v>116</v>
      </c>
      <c r="F113" s="25" t="s">
        <v>101</v>
      </c>
      <c r="G113" s="36">
        <v>393.75</v>
      </c>
      <c r="H113" s="24">
        <v>391813</v>
      </c>
    </row>
    <row r="114" spans="1:8" ht="24.75" x14ac:dyDescent="0.25">
      <c r="A114" s="51">
        <v>46142</v>
      </c>
      <c r="B114" s="57" t="s">
        <v>115</v>
      </c>
      <c r="C114" s="31" t="s">
        <v>105</v>
      </c>
      <c r="D114" s="31" t="s">
        <v>17</v>
      </c>
      <c r="E114" s="25" t="s">
        <v>116</v>
      </c>
      <c r="F114" s="25" t="s">
        <v>101</v>
      </c>
      <c r="G114" s="36">
        <v>1220.6300000000001</v>
      </c>
      <c r="H114" s="24">
        <v>391809</v>
      </c>
    </row>
    <row r="115" spans="1:8" ht="24.75" x14ac:dyDescent="0.25">
      <c r="A115" s="51">
        <v>46142</v>
      </c>
      <c r="B115" s="57" t="s">
        <v>115</v>
      </c>
      <c r="C115" s="31" t="s">
        <v>105</v>
      </c>
      <c r="D115" s="31" t="s">
        <v>17</v>
      </c>
      <c r="E115" s="25" t="s">
        <v>168</v>
      </c>
      <c r="F115" s="25" t="s">
        <v>101</v>
      </c>
      <c r="G115" s="36">
        <v>180</v>
      </c>
      <c r="H115" s="24">
        <v>391813</v>
      </c>
    </row>
    <row r="116" spans="1:8" ht="24.75" x14ac:dyDescent="0.25">
      <c r="A116" s="51">
        <v>46142</v>
      </c>
      <c r="B116" s="57" t="s">
        <v>115</v>
      </c>
      <c r="C116" s="31" t="s">
        <v>105</v>
      </c>
      <c r="D116" s="31" t="s">
        <v>17</v>
      </c>
      <c r="E116" s="25" t="s">
        <v>168</v>
      </c>
      <c r="F116" s="25" t="s">
        <v>101</v>
      </c>
      <c r="G116" s="36">
        <v>558</v>
      </c>
      <c r="H116" s="24">
        <v>391809</v>
      </c>
    </row>
    <row r="117" spans="1:8" ht="23.25" x14ac:dyDescent="0.25">
      <c r="A117" s="51">
        <v>46154</v>
      </c>
      <c r="B117" s="57">
        <v>61</v>
      </c>
      <c r="C117" s="31" t="s">
        <v>184</v>
      </c>
      <c r="D117" s="31" t="s">
        <v>117</v>
      </c>
      <c r="E117" s="25" t="s">
        <v>118</v>
      </c>
      <c r="F117" s="25" t="s">
        <v>101</v>
      </c>
      <c r="G117" s="36">
        <v>2604.33</v>
      </c>
      <c r="H117" s="24">
        <v>3274697</v>
      </c>
    </row>
    <row r="118" spans="1:8" ht="27" customHeight="1" x14ac:dyDescent="0.25">
      <c r="A118" s="51">
        <v>46142</v>
      </c>
      <c r="B118" s="57" t="s">
        <v>115</v>
      </c>
      <c r="C118" s="31" t="s">
        <v>105</v>
      </c>
      <c r="D118" s="31" t="s">
        <v>17</v>
      </c>
      <c r="E118" s="25" t="s">
        <v>211</v>
      </c>
      <c r="F118" s="25" t="s">
        <v>101</v>
      </c>
      <c r="G118" s="36">
        <v>41.63</v>
      </c>
      <c r="H118" s="24">
        <v>391813</v>
      </c>
    </row>
    <row r="119" spans="1:8" ht="27" customHeight="1" x14ac:dyDescent="0.25">
      <c r="A119" s="51">
        <v>46142</v>
      </c>
      <c r="B119" s="57" t="s">
        <v>115</v>
      </c>
      <c r="C119" s="31" t="s">
        <v>105</v>
      </c>
      <c r="D119" s="31" t="s">
        <v>17</v>
      </c>
      <c r="E119" s="25" t="s">
        <v>211</v>
      </c>
      <c r="F119" s="25" t="s">
        <v>101</v>
      </c>
      <c r="G119" s="36">
        <v>129.04</v>
      </c>
      <c r="H119" s="24">
        <v>391809</v>
      </c>
    </row>
    <row r="120" spans="1:8" ht="23.25" x14ac:dyDescent="0.25">
      <c r="A120" s="51">
        <v>46154</v>
      </c>
      <c r="B120" s="57">
        <v>62</v>
      </c>
      <c r="C120" s="31" t="s">
        <v>184</v>
      </c>
      <c r="D120" s="31" t="s">
        <v>117</v>
      </c>
      <c r="E120" s="25" t="s">
        <v>119</v>
      </c>
      <c r="F120" s="25" t="s">
        <v>101</v>
      </c>
      <c r="G120" s="36">
        <v>2604.33</v>
      </c>
      <c r="H120" s="24">
        <v>3274697</v>
      </c>
    </row>
    <row r="121" spans="1:8" ht="24.75" x14ac:dyDescent="0.25">
      <c r="A121" s="51">
        <v>46142</v>
      </c>
      <c r="B121" s="57" t="s">
        <v>115</v>
      </c>
      <c r="C121" s="31" t="s">
        <v>105</v>
      </c>
      <c r="D121" s="31" t="s">
        <v>17</v>
      </c>
      <c r="E121" s="25" t="s">
        <v>119</v>
      </c>
      <c r="F121" s="25" t="s">
        <v>101</v>
      </c>
      <c r="G121" s="36">
        <v>41.63</v>
      </c>
      <c r="H121" s="24">
        <v>391813</v>
      </c>
    </row>
    <row r="122" spans="1:8" ht="24.75" x14ac:dyDescent="0.25">
      <c r="A122" s="51">
        <v>46142</v>
      </c>
      <c r="B122" s="57" t="s">
        <v>115</v>
      </c>
      <c r="C122" s="31" t="s">
        <v>105</v>
      </c>
      <c r="D122" s="31" t="s">
        <v>17</v>
      </c>
      <c r="E122" s="25" t="s">
        <v>119</v>
      </c>
      <c r="F122" s="25" t="s">
        <v>101</v>
      </c>
      <c r="G122" s="36">
        <v>129.04</v>
      </c>
      <c r="H122" s="24">
        <v>391809</v>
      </c>
    </row>
    <row r="123" spans="1:8" ht="23.25" x14ac:dyDescent="0.25">
      <c r="A123" s="51">
        <v>46155</v>
      </c>
      <c r="B123" s="57">
        <v>40</v>
      </c>
      <c r="C123" s="31" t="s">
        <v>199</v>
      </c>
      <c r="D123" s="31" t="s">
        <v>120</v>
      </c>
      <c r="E123" s="25" t="s">
        <v>121</v>
      </c>
      <c r="F123" s="25" t="s">
        <v>101</v>
      </c>
      <c r="G123" s="36">
        <v>70387.5</v>
      </c>
      <c r="H123" s="24">
        <v>3274719</v>
      </c>
    </row>
    <row r="124" spans="1:8" ht="24.75" x14ac:dyDescent="0.25">
      <c r="A124" s="51">
        <v>46142</v>
      </c>
      <c r="B124" s="57" t="s">
        <v>115</v>
      </c>
      <c r="C124" s="31" t="s">
        <v>105</v>
      </c>
      <c r="D124" s="31" t="s">
        <v>17</v>
      </c>
      <c r="E124" s="25" t="s">
        <v>121</v>
      </c>
      <c r="F124" s="25" t="s">
        <v>101</v>
      </c>
      <c r="G124" s="36">
        <v>1125</v>
      </c>
      <c r="H124" s="24">
        <v>391813</v>
      </c>
    </row>
    <row r="125" spans="1:8" ht="24.75" x14ac:dyDescent="0.25">
      <c r="A125" s="51">
        <v>46142</v>
      </c>
      <c r="B125" s="57" t="s">
        <v>115</v>
      </c>
      <c r="C125" s="31" t="s">
        <v>105</v>
      </c>
      <c r="D125" s="31" t="s">
        <v>17</v>
      </c>
      <c r="E125" s="25" t="s">
        <v>121</v>
      </c>
      <c r="F125" s="25" t="s">
        <v>101</v>
      </c>
      <c r="G125" s="36">
        <v>3487.5</v>
      </c>
      <c r="H125" s="24">
        <v>391809</v>
      </c>
    </row>
    <row r="126" spans="1:8" ht="23.25" x14ac:dyDescent="0.25">
      <c r="A126" s="51">
        <v>46155</v>
      </c>
      <c r="B126" s="57">
        <v>41</v>
      </c>
      <c r="C126" s="31" t="s">
        <v>199</v>
      </c>
      <c r="D126" s="31" t="s">
        <v>120</v>
      </c>
      <c r="E126" s="25" t="s">
        <v>121</v>
      </c>
      <c r="F126" s="25" t="s">
        <v>101</v>
      </c>
      <c r="G126" s="36">
        <v>41294</v>
      </c>
      <c r="H126" s="24">
        <v>3274719</v>
      </c>
    </row>
    <row r="127" spans="1:8" ht="24.75" x14ac:dyDescent="0.25">
      <c r="A127" s="51">
        <v>46142</v>
      </c>
      <c r="B127" s="57" t="s">
        <v>115</v>
      </c>
      <c r="C127" s="31" t="s">
        <v>105</v>
      </c>
      <c r="D127" s="31" t="s">
        <v>17</v>
      </c>
      <c r="E127" s="25" t="s">
        <v>121</v>
      </c>
      <c r="F127" s="25" t="s">
        <v>101</v>
      </c>
      <c r="G127" s="36">
        <v>660</v>
      </c>
      <c r="H127" s="24">
        <v>391813</v>
      </c>
    </row>
    <row r="128" spans="1:8" ht="24.75" x14ac:dyDescent="0.25">
      <c r="A128" s="51">
        <v>46142</v>
      </c>
      <c r="B128" s="57" t="s">
        <v>115</v>
      </c>
      <c r="C128" s="31" t="s">
        <v>105</v>
      </c>
      <c r="D128" s="31" t="s">
        <v>17</v>
      </c>
      <c r="E128" s="25" t="s">
        <v>121</v>
      </c>
      <c r="F128" s="25" t="s">
        <v>101</v>
      </c>
      <c r="G128" s="36">
        <v>2046</v>
      </c>
      <c r="H128" s="24">
        <v>391809</v>
      </c>
    </row>
    <row r="129" spans="1:8" ht="23.25" x14ac:dyDescent="0.25">
      <c r="A129" s="51">
        <v>46154</v>
      </c>
      <c r="B129" s="57">
        <v>23</v>
      </c>
      <c r="C129" s="31" t="s">
        <v>181</v>
      </c>
      <c r="D129" s="31" t="s">
        <v>182</v>
      </c>
      <c r="E129" s="25" t="s">
        <v>122</v>
      </c>
      <c r="F129" s="25" t="s">
        <v>101</v>
      </c>
      <c r="G129" s="36">
        <v>17505</v>
      </c>
      <c r="H129" s="24">
        <v>3274656</v>
      </c>
    </row>
    <row r="130" spans="1:8" ht="25.5" customHeight="1" x14ac:dyDescent="0.25">
      <c r="A130" s="51">
        <v>46154</v>
      </c>
      <c r="B130" s="57">
        <v>360</v>
      </c>
      <c r="C130" s="31" t="s">
        <v>200</v>
      </c>
      <c r="D130" s="31" t="s">
        <v>201</v>
      </c>
      <c r="E130" s="25" t="s">
        <v>122</v>
      </c>
      <c r="F130" s="25" t="s">
        <v>101</v>
      </c>
      <c r="G130" s="36">
        <v>13176.54</v>
      </c>
      <c r="H130" s="24">
        <v>3274717</v>
      </c>
    </row>
    <row r="131" spans="1:8" ht="25.5" customHeight="1" x14ac:dyDescent="0.25">
      <c r="A131" s="51">
        <v>46142</v>
      </c>
      <c r="B131" s="57" t="s">
        <v>115</v>
      </c>
      <c r="C131" s="31" t="s">
        <v>105</v>
      </c>
      <c r="D131" s="31" t="s">
        <v>17</v>
      </c>
      <c r="E131" s="25" t="s">
        <v>122</v>
      </c>
      <c r="F131" s="25" t="s">
        <v>101</v>
      </c>
      <c r="G131" s="36">
        <v>234</v>
      </c>
      <c r="H131" s="24">
        <v>391813</v>
      </c>
    </row>
    <row r="132" spans="1:8" ht="25.5" customHeight="1" x14ac:dyDescent="0.25">
      <c r="A132" s="51">
        <v>46142</v>
      </c>
      <c r="B132" s="57" t="s">
        <v>115</v>
      </c>
      <c r="C132" s="31" t="s">
        <v>105</v>
      </c>
      <c r="D132" s="31" t="s">
        <v>17</v>
      </c>
      <c r="E132" s="25" t="s">
        <v>122</v>
      </c>
      <c r="F132" s="25" t="s">
        <v>101</v>
      </c>
      <c r="G132" s="36">
        <v>725.4</v>
      </c>
      <c r="H132" s="24">
        <v>391809</v>
      </c>
    </row>
    <row r="133" spans="1:8" ht="24.75" x14ac:dyDescent="0.25">
      <c r="A133" s="51">
        <v>46155</v>
      </c>
      <c r="B133" s="57">
        <v>497</v>
      </c>
      <c r="C133" s="31" t="s">
        <v>123</v>
      </c>
      <c r="D133" s="31" t="s">
        <v>124</v>
      </c>
      <c r="E133" s="25" t="s">
        <v>125</v>
      </c>
      <c r="F133" s="25" t="s">
        <v>101</v>
      </c>
      <c r="G133" s="36">
        <v>4223.25</v>
      </c>
      <c r="H133" s="24">
        <v>3274800</v>
      </c>
    </row>
    <row r="134" spans="1:8" ht="24.75" x14ac:dyDescent="0.25">
      <c r="A134" s="51">
        <v>46142</v>
      </c>
      <c r="B134" s="57" t="s">
        <v>115</v>
      </c>
      <c r="C134" s="31" t="s">
        <v>105</v>
      </c>
      <c r="D134" s="31" t="s">
        <v>17</v>
      </c>
      <c r="E134" s="25" t="s">
        <v>125</v>
      </c>
      <c r="F134" s="25" t="s">
        <v>101</v>
      </c>
      <c r="G134" s="36">
        <v>67.5</v>
      </c>
      <c r="H134" s="24">
        <v>391813</v>
      </c>
    </row>
    <row r="135" spans="1:8" ht="24.75" x14ac:dyDescent="0.25">
      <c r="A135" s="51">
        <v>46142</v>
      </c>
      <c r="B135" s="57" t="s">
        <v>115</v>
      </c>
      <c r="C135" s="31" t="s">
        <v>105</v>
      </c>
      <c r="D135" s="31" t="s">
        <v>17</v>
      </c>
      <c r="E135" s="25" t="s">
        <v>125</v>
      </c>
      <c r="F135" s="25" t="s">
        <v>101</v>
      </c>
      <c r="G135" s="36">
        <v>209.25</v>
      </c>
      <c r="H135" s="24">
        <v>391809</v>
      </c>
    </row>
    <row r="136" spans="1:8" ht="24.75" x14ac:dyDescent="0.25">
      <c r="A136" s="51">
        <v>46155</v>
      </c>
      <c r="B136" s="57">
        <v>499</v>
      </c>
      <c r="C136" s="31" t="s">
        <v>123</v>
      </c>
      <c r="D136" s="31" t="s">
        <v>124</v>
      </c>
      <c r="E136" s="25" t="s">
        <v>292</v>
      </c>
      <c r="F136" s="25" t="s">
        <v>101</v>
      </c>
      <c r="G136" s="36">
        <v>652.25</v>
      </c>
      <c r="H136" s="24">
        <v>3274800</v>
      </c>
    </row>
    <row r="137" spans="1:8" ht="24.75" x14ac:dyDescent="0.25">
      <c r="A137" s="51">
        <v>46142</v>
      </c>
      <c r="B137" s="57" t="s">
        <v>115</v>
      </c>
      <c r="C137" s="31" t="s">
        <v>105</v>
      </c>
      <c r="D137" s="31" t="s">
        <v>17</v>
      </c>
      <c r="E137" s="25" t="s">
        <v>125</v>
      </c>
      <c r="F137" s="25" t="s">
        <v>101</v>
      </c>
      <c r="G137" s="36">
        <v>15.9</v>
      </c>
      <c r="H137" s="24">
        <v>391813</v>
      </c>
    </row>
    <row r="138" spans="1:8" ht="24.75" x14ac:dyDescent="0.25">
      <c r="A138" s="51">
        <v>46142</v>
      </c>
      <c r="B138" s="57" t="s">
        <v>115</v>
      </c>
      <c r="C138" s="31" t="s">
        <v>105</v>
      </c>
      <c r="D138" s="31" t="s">
        <v>17</v>
      </c>
      <c r="E138" s="25" t="s">
        <v>125</v>
      </c>
      <c r="F138" s="25" t="s">
        <v>101</v>
      </c>
      <c r="G138" s="36">
        <v>49.29</v>
      </c>
      <c r="H138" s="24">
        <v>391809</v>
      </c>
    </row>
    <row r="139" spans="1:8" ht="23.25" x14ac:dyDescent="0.25">
      <c r="A139" s="51">
        <v>46142</v>
      </c>
      <c r="B139" s="57">
        <v>580</v>
      </c>
      <c r="C139" s="31" t="s">
        <v>193</v>
      </c>
      <c r="D139" s="31" t="s">
        <v>194</v>
      </c>
      <c r="E139" s="25" t="s">
        <v>195</v>
      </c>
      <c r="F139" s="25" t="s">
        <v>101</v>
      </c>
      <c r="G139" s="36">
        <v>3500</v>
      </c>
      <c r="H139" s="24">
        <v>3274699</v>
      </c>
    </row>
    <row r="140" spans="1:8" ht="24.75" x14ac:dyDescent="0.25">
      <c r="A140" s="51">
        <v>46156</v>
      </c>
      <c r="B140" s="57">
        <v>84</v>
      </c>
      <c r="C140" s="31" t="s">
        <v>138</v>
      </c>
      <c r="D140" s="31" t="s">
        <v>139</v>
      </c>
      <c r="E140" s="25" t="s">
        <v>140</v>
      </c>
      <c r="F140" s="25" t="s">
        <v>22</v>
      </c>
      <c r="G140" s="36">
        <v>5631</v>
      </c>
      <c r="H140" s="24">
        <v>3274744</v>
      </c>
    </row>
    <row r="141" spans="1:8" ht="24.75" x14ac:dyDescent="0.25">
      <c r="A141" s="51">
        <v>46142</v>
      </c>
      <c r="B141" s="57" t="s">
        <v>115</v>
      </c>
      <c r="C141" s="31" t="s">
        <v>105</v>
      </c>
      <c r="D141" s="31" t="s">
        <v>17</v>
      </c>
      <c r="E141" s="25" t="s">
        <v>140</v>
      </c>
      <c r="F141" s="25" t="s">
        <v>22</v>
      </c>
      <c r="G141" s="36">
        <v>90</v>
      </c>
      <c r="H141" s="24">
        <v>391813</v>
      </c>
    </row>
    <row r="142" spans="1:8" ht="24.75" x14ac:dyDescent="0.25">
      <c r="A142" s="51">
        <v>46142</v>
      </c>
      <c r="B142" s="57" t="s">
        <v>115</v>
      </c>
      <c r="C142" s="31" t="s">
        <v>105</v>
      </c>
      <c r="D142" s="31" t="s">
        <v>17</v>
      </c>
      <c r="E142" s="25" t="s">
        <v>140</v>
      </c>
      <c r="F142" s="25" t="s">
        <v>22</v>
      </c>
      <c r="G142" s="36">
        <v>279</v>
      </c>
      <c r="H142" s="24">
        <v>391809</v>
      </c>
    </row>
    <row r="143" spans="1:8" ht="23.25" x14ac:dyDescent="0.25">
      <c r="A143" s="51">
        <v>46149</v>
      </c>
      <c r="B143" s="57">
        <v>101</v>
      </c>
      <c r="C143" s="31" t="s">
        <v>293</v>
      </c>
      <c r="D143" s="31" t="s">
        <v>175</v>
      </c>
      <c r="E143" s="25" t="s">
        <v>176</v>
      </c>
      <c r="F143" s="25" t="s">
        <v>22</v>
      </c>
      <c r="G143" s="36">
        <v>15346.68</v>
      </c>
      <c r="H143" s="24">
        <v>3274698</v>
      </c>
    </row>
    <row r="144" spans="1:8" ht="24" customHeight="1" x14ac:dyDescent="0.25">
      <c r="A144" s="51">
        <v>46147</v>
      </c>
      <c r="B144" s="57">
        <v>573</v>
      </c>
      <c r="C144" s="31" t="s">
        <v>212</v>
      </c>
      <c r="D144" s="31" t="s">
        <v>213</v>
      </c>
      <c r="E144" s="25" t="s">
        <v>143</v>
      </c>
      <c r="F144" s="25" t="s">
        <v>22</v>
      </c>
      <c r="G144" s="36">
        <v>4673.8599999999997</v>
      </c>
      <c r="H144" s="24">
        <v>6964</v>
      </c>
    </row>
    <row r="145" spans="1:8" ht="24.75" x14ac:dyDescent="0.25">
      <c r="A145" s="51">
        <v>46150</v>
      </c>
      <c r="B145" s="57">
        <v>21</v>
      </c>
      <c r="C145" s="31" t="s">
        <v>144</v>
      </c>
      <c r="D145" s="31" t="s">
        <v>145</v>
      </c>
      <c r="E145" s="25" t="s">
        <v>146</v>
      </c>
      <c r="F145" s="25" t="s">
        <v>22</v>
      </c>
      <c r="G145" s="36">
        <v>2000</v>
      </c>
      <c r="H145" s="24">
        <v>3274714</v>
      </c>
    </row>
    <row r="146" spans="1:8" ht="22.5" customHeight="1" x14ac:dyDescent="0.25">
      <c r="A146" s="53"/>
      <c r="B146" s="54"/>
      <c r="C146" s="55"/>
      <c r="D146" s="55"/>
      <c r="E146" s="56"/>
      <c r="F146" s="56"/>
      <c r="G146" s="37">
        <f>SUM(G109:G145)</f>
        <v>1829429.5699999998</v>
      </c>
      <c r="H146" s="24"/>
    </row>
    <row r="147" spans="1:8" ht="33.75" customHeight="1" x14ac:dyDescent="0.25">
      <c r="A147" s="48" t="s">
        <v>10</v>
      </c>
      <c r="B147" s="49" t="s">
        <v>11</v>
      </c>
      <c r="C147" s="30" t="s">
        <v>12</v>
      </c>
      <c r="D147" s="30"/>
      <c r="E147" s="50" t="s">
        <v>13</v>
      </c>
      <c r="F147" s="50"/>
      <c r="G147" s="30" t="s">
        <v>14</v>
      </c>
      <c r="H147" s="24"/>
    </row>
    <row r="148" spans="1:8" ht="24.75" x14ac:dyDescent="0.25">
      <c r="A148" s="51">
        <v>46121</v>
      </c>
      <c r="B148" s="57">
        <v>34966</v>
      </c>
      <c r="C148" s="31" t="s">
        <v>126</v>
      </c>
      <c r="D148" s="31" t="s">
        <v>141</v>
      </c>
      <c r="E148" s="25" t="s">
        <v>147</v>
      </c>
      <c r="F148" s="25" t="s">
        <v>22</v>
      </c>
      <c r="G148" s="36">
        <v>952.56</v>
      </c>
      <c r="H148" s="24">
        <v>39129</v>
      </c>
    </row>
    <row r="149" spans="1:8" ht="23.25" x14ac:dyDescent="0.25">
      <c r="A149" s="51">
        <v>46148</v>
      </c>
      <c r="B149" s="57">
        <v>9331</v>
      </c>
      <c r="C149" s="31" t="s">
        <v>148</v>
      </c>
      <c r="D149" s="31" t="s">
        <v>149</v>
      </c>
      <c r="E149" s="25" t="s">
        <v>150</v>
      </c>
      <c r="F149" s="25" t="s">
        <v>22</v>
      </c>
      <c r="G149" s="36">
        <v>6800.39</v>
      </c>
      <c r="H149" s="24">
        <v>6937</v>
      </c>
    </row>
    <row r="150" spans="1:8" ht="24.75" x14ac:dyDescent="0.25">
      <c r="A150" s="51">
        <v>46142</v>
      </c>
      <c r="B150" s="57" t="s">
        <v>115</v>
      </c>
      <c r="C150" s="31" t="s">
        <v>105</v>
      </c>
      <c r="D150" s="31" t="s">
        <v>17</v>
      </c>
      <c r="E150" s="25" t="s">
        <v>151</v>
      </c>
      <c r="F150" s="25" t="s">
        <v>22</v>
      </c>
      <c r="G150" s="36">
        <v>2013</v>
      </c>
      <c r="H150" s="24">
        <v>391787</v>
      </c>
    </row>
    <row r="151" spans="1:8" ht="23.25" x14ac:dyDescent="0.25">
      <c r="A151" s="51">
        <v>46114</v>
      </c>
      <c r="B151" s="57">
        <v>89921</v>
      </c>
      <c r="C151" s="31" t="s">
        <v>152</v>
      </c>
      <c r="D151" s="31" t="s">
        <v>153</v>
      </c>
      <c r="E151" s="25" t="s">
        <v>154</v>
      </c>
      <c r="F151" s="25" t="s">
        <v>22</v>
      </c>
      <c r="G151" s="36">
        <v>654.55999999999995</v>
      </c>
      <c r="H151" s="24">
        <v>6938</v>
      </c>
    </row>
    <row r="152" spans="1:8" ht="24.75" x14ac:dyDescent="0.25">
      <c r="A152" s="51">
        <v>46142</v>
      </c>
      <c r="B152" s="57" t="s">
        <v>115</v>
      </c>
      <c r="C152" s="31" t="s">
        <v>105</v>
      </c>
      <c r="D152" s="31" t="s">
        <v>17</v>
      </c>
      <c r="E152" s="25" t="s">
        <v>154</v>
      </c>
      <c r="F152" s="25" t="s">
        <v>22</v>
      </c>
      <c r="G152" s="36">
        <v>85.36</v>
      </c>
      <c r="H152" s="24">
        <v>391783</v>
      </c>
    </row>
    <row r="153" spans="1:8" ht="24.75" x14ac:dyDescent="0.25">
      <c r="A153" s="51">
        <v>46142</v>
      </c>
      <c r="B153" s="57" t="s">
        <v>115</v>
      </c>
      <c r="C153" s="31" t="s">
        <v>105</v>
      </c>
      <c r="D153" s="31" t="s">
        <v>17</v>
      </c>
      <c r="E153" s="25" t="s">
        <v>154</v>
      </c>
      <c r="F153" s="25" t="s">
        <v>22</v>
      </c>
      <c r="G153" s="36">
        <v>36.08</v>
      </c>
      <c r="H153" s="24">
        <v>391809</v>
      </c>
    </row>
    <row r="154" spans="1:8" ht="24.75" x14ac:dyDescent="0.25">
      <c r="A154" s="51">
        <v>46146</v>
      </c>
      <c r="B154" s="57">
        <v>61731</v>
      </c>
      <c r="C154" s="31" t="s">
        <v>155</v>
      </c>
      <c r="D154" s="31" t="s">
        <v>156</v>
      </c>
      <c r="E154" s="25" t="s">
        <v>157</v>
      </c>
      <c r="F154" s="25" t="s">
        <v>22</v>
      </c>
      <c r="G154" s="36">
        <v>3244.68</v>
      </c>
      <c r="H154" s="24">
        <v>6933</v>
      </c>
    </row>
    <row r="155" spans="1:8" ht="24.75" x14ac:dyDescent="0.25">
      <c r="A155" s="51">
        <v>46142</v>
      </c>
      <c r="B155" s="57" t="s">
        <v>115</v>
      </c>
      <c r="C155" s="31" t="s">
        <v>105</v>
      </c>
      <c r="D155" s="31" t="s">
        <v>17</v>
      </c>
      <c r="E155" s="25" t="s">
        <v>157</v>
      </c>
      <c r="F155" s="25" t="s">
        <v>22</v>
      </c>
      <c r="G155" s="36">
        <v>51.86</v>
      </c>
      <c r="H155" s="24">
        <v>391813</v>
      </c>
    </row>
    <row r="156" spans="1:8" ht="24.75" x14ac:dyDescent="0.25">
      <c r="A156" s="51">
        <v>46142</v>
      </c>
      <c r="B156" s="57" t="s">
        <v>115</v>
      </c>
      <c r="C156" s="31" t="s">
        <v>105</v>
      </c>
      <c r="D156" s="31" t="s">
        <v>17</v>
      </c>
      <c r="E156" s="25" t="s">
        <v>157</v>
      </c>
      <c r="F156" s="25" t="s">
        <v>22</v>
      </c>
      <c r="G156" s="36">
        <v>160.76</v>
      </c>
      <c r="H156" s="24">
        <v>391809</v>
      </c>
    </row>
    <row r="157" spans="1:8" ht="24" customHeight="1" x14ac:dyDescent="0.25">
      <c r="A157" s="51">
        <v>46126</v>
      </c>
      <c r="B157" s="57">
        <v>16206</v>
      </c>
      <c r="C157" s="31" t="s">
        <v>218</v>
      </c>
      <c r="D157" s="31" t="s">
        <v>219</v>
      </c>
      <c r="E157" s="25" t="s">
        <v>158</v>
      </c>
      <c r="F157" s="25" t="s">
        <v>22</v>
      </c>
      <c r="G157" s="36">
        <v>48348.74</v>
      </c>
      <c r="H157" s="24">
        <v>6953</v>
      </c>
    </row>
    <row r="158" spans="1:8" ht="24.75" x14ac:dyDescent="0.25">
      <c r="A158" s="51">
        <v>46142</v>
      </c>
      <c r="B158" s="57" t="s">
        <v>115</v>
      </c>
      <c r="C158" s="31" t="s">
        <v>105</v>
      </c>
      <c r="D158" s="31" t="s">
        <v>17</v>
      </c>
      <c r="E158" s="25" t="s">
        <v>158</v>
      </c>
      <c r="F158" s="25" t="s">
        <v>22</v>
      </c>
      <c r="G158" s="36">
        <v>772.76</v>
      </c>
      <c r="H158" s="24">
        <v>391813</v>
      </c>
    </row>
    <row r="159" spans="1:8" ht="24.75" x14ac:dyDescent="0.25">
      <c r="A159" s="51">
        <v>46142</v>
      </c>
      <c r="B159" s="57" t="s">
        <v>115</v>
      </c>
      <c r="C159" s="31" t="s">
        <v>105</v>
      </c>
      <c r="D159" s="31" t="s">
        <v>17</v>
      </c>
      <c r="E159" s="25" t="s">
        <v>158</v>
      </c>
      <c r="F159" s="25" t="s">
        <v>22</v>
      </c>
      <c r="G159" s="36">
        <v>1911.27</v>
      </c>
      <c r="H159" s="24">
        <v>391809</v>
      </c>
    </row>
    <row r="160" spans="1:8" ht="24.75" x14ac:dyDescent="0.25">
      <c r="A160" s="51">
        <v>46149</v>
      </c>
      <c r="B160" s="57">
        <v>2584</v>
      </c>
      <c r="C160" s="31" t="s">
        <v>171</v>
      </c>
      <c r="D160" s="31" t="s">
        <v>172</v>
      </c>
      <c r="E160" s="25" t="s">
        <v>173</v>
      </c>
      <c r="F160" s="25" t="s">
        <v>22</v>
      </c>
      <c r="G160" s="36">
        <v>805</v>
      </c>
      <c r="H160" s="24">
        <v>6954</v>
      </c>
    </row>
    <row r="161" spans="1:8" ht="24.75" x14ac:dyDescent="0.25">
      <c r="A161" s="51">
        <v>46146</v>
      </c>
      <c r="B161" s="57">
        <v>5364</v>
      </c>
      <c r="C161" s="31" t="s">
        <v>187</v>
      </c>
      <c r="D161" s="31" t="s">
        <v>174</v>
      </c>
      <c r="E161" s="25" t="s">
        <v>185</v>
      </c>
      <c r="F161" s="25" t="s">
        <v>22</v>
      </c>
      <c r="G161" s="36">
        <v>5920.2</v>
      </c>
      <c r="H161" s="24">
        <v>3760510</v>
      </c>
    </row>
    <row r="162" spans="1:8" ht="24.75" x14ac:dyDescent="0.25">
      <c r="A162" s="51">
        <v>46115</v>
      </c>
      <c r="B162" s="57">
        <v>269936</v>
      </c>
      <c r="C162" s="31" t="s">
        <v>177</v>
      </c>
      <c r="D162" s="31" t="s">
        <v>178</v>
      </c>
      <c r="E162" s="25" t="s">
        <v>188</v>
      </c>
      <c r="F162" s="25" t="s">
        <v>22</v>
      </c>
      <c r="G162" s="36">
        <v>28555.79</v>
      </c>
      <c r="H162" s="24">
        <v>391838</v>
      </c>
    </row>
    <row r="163" spans="1:8" ht="24.75" x14ac:dyDescent="0.25">
      <c r="A163" s="51">
        <v>46148</v>
      </c>
      <c r="B163" s="57">
        <v>34940</v>
      </c>
      <c r="C163" s="31" t="s">
        <v>191</v>
      </c>
      <c r="D163" s="31" t="s">
        <v>189</v>
      </c>
      <c r="E163" s="25" t="s">
        <v>190</v>
      </c>
      <c r="F163" s="25" t="s">
        <v>22</v>
      </c>
      <c r="G163" s="36">
        <v>3149.09</v>
      </c>
      <c r="H163" s="24">
        <v>7010391</v>
      </c>
    </row>
    <row r="164" spans="1:8" ht="24.75" x14ac:dyDescent="0.25">
      <c r="A164" s="51">
        <v>46121</v>
      </c>
      <c r="B164" s="57">
        <v>100361992</v>
      </c>
      <c r="C164" s="31" t="s">
        <v>126</v>
      </c>
      <c r="D164" s="31" t="s">
        <v>141</v>
      </c>
      <c r="E164" s="25" t="s">
        <v>142</v>
      </c>
      <c r="F164" s="25" t="s">
        <v>127</v>
      </c>
      <c r="G164" s="36">
        <v>3934.39</v>
      </c>
      <c r="H164" s="24">
        <v>39129</v>
      </c>
    </row>
    <row r="165" spans="1:8" ht="24.75" x14ac:dyDescent="0.25">
      <c r="A165" s="51">
        <v>46157</v>
      </c>
      <c r="B165" s="57" t="s">
        <v>128</v>
      </c>
      <c r="C165" s="31" t="s">
        <v>159</v>
      </c>
      <c r="D165" s="31" t="s">
        <v>160</v>
      </c>
      <c r="E165" s="25" t="s">
        <v>161</v>
      </c>
      <c r="F165" s="25" t="s">
        <v>127</v>
      </c>
      <c r="G165" s="36">
        <v>5154.91</v>
      </c>
      <c r="H165" s="24">
        <v>6921</v>
      </c>
    </row>
    <row r="166" spans="1:8" ht="24.75" x14ac:dyDescent="0.25">
      <c r="A166" s="51">
        <v>46154</v>
      </c>
      <c r="B166" s="57" t="s">
        <v>128</v>
      </c>
      <c r="C166" s="31" t="s">
        <v>129</v>
      </c>
      <c r="D166" s="31"/>
      <c r="E166" s="59" t="s">
        <v>130</v>
      </c>
      <c r="F166" s="25" t="s">
        <v>102</v>
      </c>
      <c r="G166" s="36">
        <v>8376.0400000000009</v>
      </c>
      <c r="H166" s="24">
        <v>5982237</v>
      </c>
    </row>
    <row r="167" spans="1:8" ht="24.75" x14ac:dyDescent="0.25">
      <c r="A167" s="51">
        <v>46154</v>
      </c>
      <c r="B167" s="57" t="s">
        <v>128</v>
      </c>
      <c r="C167" s="31" t="s">
        <v>129</v>
      </c>
      <c r="D167" s="31"/>
      <c r="E167" s="59" t="s">
        <v>130</v>
      </c>
      <c r="F167" s="25" t="s">
        <v>102</v>
      </c>
      <c r="G167" s="36">
        <v>81.96</v>
      </c>
      <c r="H167" s="24">
        <v>5987498</v>
      </c>
    </row>
    <row r="168" spans="1:8" ht="24.75" x14ac:dyDescent="0.25">
      <c r="A168" s="51">
        <v>46150</v>
      </c>
      <c r="B168" s="57" t="s">
        <v>128</v>
      </c>
      <c r="C168" s="31" t="s">
        <v>136</v>
      </c>
      <c r="D168" s="31" t="s">
        <v>132</v>
      </c>
      <c r="E168" s="25" t="s">
        <v>131</v>
      </c>
      <c r="F168" s="25" t="s">
        <v>102</v>
      </c>
      <c r="G168" s="36">
        <v>9136.67</v>
      </c>
      <c r="H168" s="24">
        <v>6966</v>
      </c>
    </row>
    <row r="169" spans="1:8" ht="24.75" x14ac:dyDescent="0.25">
      <c r="A169" s="51">
        <v>46150</v>
      </c>
      <c r="B169" s="57" t="s">
        <v>128</v>
      </c>
      <c r="C169" s="31" t="s">
        <v>136</v>
      </c>
      <c r="D169" s="31" t="s">
        <v>132</v>
      </c>
      <c r="E169" s="25" t="s">
        <v>131</v>
      </c>
      <c r="F169" s="25" t="s">
        <v>102</v>
      </c>
      <c r="G169" s="36">
        <v>894.65</v>
      </c>
      <c r="H169" s="24">
        <v>6963</v>
      </c>
    </row>
    <row r="170" spans="1:8" ht="24" customHeight="1" x14ac:dyDescent="0.25">
      <c r="A170" s="51">
        <v>46158</v>
      </c>
      <c r="B170" s="57">
        <v>11496</v>
      </c>
      <c r="C170" s="31" t="s">
        <v>133</v>
      </c>
      <c r="D170" s="31" t="s">
        <v>134</v>
      </c>
      <c r="E170" s="25" t="s">
        <v>135</v>
      </c>
      <c r="F170" s="25" t="s">
        <v>135</v>
      </c>
      <c r="G170" s="36">
        <v>5021.3900000000003</v>
      </c>
      <c r="H170" s="24">
        <v>6962</v>
      </c>
    </row>
    <row r="171" spans="1:8" ht="24.75" customHeight="1" x14ac:dyDescent="0.25">
      <c r="A171" s="51">
        <v>46146</v>
      </c>
      <c r="B171" s="57">
        <v>11445</v>
      </c>
      <c r="C171" s="31" t="s">
        <v>133</v>
      </c>
      <c r="D171" s="31" t="s">
        <v>134</v>
      </c>
      <c r="E171" s="25" t="s">
        <v>135</v>
      </c>
      <c r="F171" s="25" t="s">
        <v>135</v>
      </c>
      <c r="G171" s="36">
        <v>6047.73</v>
      </c>
      <c r="H171" s="24">
        <v>6923</v>
      </c>
    </row>
    <row r="172" spans="1:8" ht="24.75" customHeight="1" x14ac:dyDescent="0.25">
      <c r="A172" s="51">
        <v>46134</v>
      </c>
      <c r="B172" s="57">
        <v>9916</v>
      </c>
      <c r="C172" s="31" t="s">
        <v>216</v>
      </c>
      <c r="D172" s="31" t="s">
        <v>202</v>
      </c>
      <c r="E172" s="25" t="s">
        <v>225</v>
      </c>
      <c r="F172" s="25" t="s">
        <v>102</v>
      </c>
      <c r="G172" s="36">
        <v>1200</v>
      </c>
      <c r="H172" s="24">
        <v>6961</v>
      </c>
    </row>
    <row r="173" spans="1:8" ht="24.75" x14ac:dyDescent="0.25">
      <c r="A173" s="51">
        <v>46107</v>
      </c>
      <c r="B173" s="57">
        <v>6210</v>
      </c>
      <c r="C173" s="31" t="s">
        <v>126</v>
      </c>
      <c r="D173" s="31" t="s">
        <v>141</v>
      </c>
      <c r="E173" s="25" t="s">
        <v>179</v>
      </c>
      <c r="F173" s="25" t="s">
        <v>26</v>
      </c>
      <c r="G173" s="36">
        <v>5402.18</v>
      </c>
      <c r="H173" s="24">
        <v>39129</v>
      </c>
    </row>
    <row r="174" spans="1:8" ht="24.75" x14ac:dyDescent="0.25">
      <c r="A174" s="51">
        <v>46113</v>
      </c>
      <c r="B174" s="57">
        <v>6242</v>
      </c>
      <c r="C174" s="31" t="s">
        <v>126</v>
      </c>
      <c r="D174" s="31" t="s">
        <v>141</v>
      </c>
      <c r="E174" s="25" t="s">
        <v>179</v>
      </c>
      <c r="F174" s="25" t="s">
        <v>26</v>
      </c>
      <c r="G174" s="36">
        <v>3575.31</v>
      </c>
      <c r="H174" s="24">
        <v>39129</v>
      </c>
    </row>
    <row r="175" spans="1:8" ht="24.75" x14ac:dyDescent="0.25">
      <c r="A175" s="51">
        <v>46121</v>
      </c>
      <c r="B175" s="57">
        <v>6275</v>
      </c>
      <c r="C175" s="31" t="s">
        <v>126</v>
      </c>
      <c r="D175" s="58" t="s">
        <v>141</v>
      </c>
      <c r="E175" s="25" t="s">
        <v>179</v>
      </c>
      <c r="F175" s="25" t="s">
        <v>26</v>
      </c>
      <c r="G175" s="36">
        <v>905.28</v>
      </c>
      <c r="H175" s="24">
        <v>39129</v>
      </c>
    </row>
    <row r="176" spans="1:8" ht="24.75" x14ac:dyDescent="0.25">
      <c r="A176" s="51">
        <v>46128</v>
      </c>
      <c r="B176" s="57">
        <v>6306</v>
      </c>
      <c r="C176" s="31" t="s">
        <v>126</v>
      </c>
      <c r="D176" s="31" t="s">
        <v>141</v>
      </c>
      <c r="E176" s="25" t="s">
        <v>179</v>
      </c>
      <c r="F176" s="25" t="s">
        <v>26</v>
      </c>
      <c r="G176" s="36">
        <v>1810.54</v>
      </c>
      <c r="H176" s="24">
        <v>39129</v>
      </c>
    </row>
    <row r="177" spans="1:8" ht="22.5" customHeight="1" x14ac:dyDescent="0.25">
      <c r="A177" s="51">
        <v>46135</v>
      </c>
      <c r="B177" s="57">
        <v>6340</v>
      </c>
      <c r="C177" s="31" t="s">
        <v>126</v>
      </c>
      <c r="D177" s="31" t="s">
        <v>141</v>
      </c>
      <c r="E177" s="25" t="s">
        <v>179</v>
      </c>
      <c r="F177" s="25" t="s">
        <v>26</v>
      </c>
      <c r="G177" s="36">
        <v>5669.04</v>
      </c>
      <c r="H177" s="24">
        <v>39129</v>
      </c>
    </row>
    <row r="178" spans="1:8" ht="22.5" customHeight="1" x14ac:dyDescent="0.25">
      <c r="A178" s="51">
        <v>46142</v>
      </c>
      <c r="B178" s="57">
        <v>7235</v>
      </c>
      <c r="C178" s="31" t="s">
        <v>126</v>
      </c>
      <c r="D178" s="31" t="s">
        <v>141</v>
      </c>
      <c r="E178" s="25" t="s">
        <v>179</v>
      </c>
      <c r="F178" s="25" t="s">
        <v>26</v>
      </c>
      <c r="G178" s="36">
        <v>1898.83</v>
      </c>
      <c r="H178" s="24">
        <v>39129</v>
      </c>
    </row>
    <row r="179" spans="1:8" ht="22.5" customHeight="1" x14ac:dyDescent="0.25">
      <c r="A179" s="51">
        <v>46131</v>
      </c>
      <c r="B179" s="57">
        <v>1619</v>
      </c>
      <c r="C179" s="31" t="s">
        <v>126</v>
      </c>
      <c r="D179" s="31" t="s">
        <v>294</v>
      </c>
      <c r="E179" s="25" t="s">
        <v>179</v>
      </c>
      <c r="F179" s="25" t="s">
        <v>26</v>
      </c>
      <c r="G179" s="36">
        <v>17793.98</v>
      </c>
      <c r="H179" s="24">
        <v>39129</v>
      </c>
    </row>
    <row r="180" spans="1:8" ht="22.5" customHeight="1" x14ac:dyDescent="0.25">
      <c r="A180" s="51">
        <v>46140</v>
      </c>
      <c r="B180" s="57">
        <v>2294</v>
      </c>
      <c r="C180" s="31" t="s">
        <v>126</v>
      </c>
      <c r="D180" s="31" t="s">
        <v>294</v>
      </c>
      <c r="E180" s="25" t="s">
        <v>179</v>
      </c>
      <c r="F180" s="25" t="s">
        <v>26</v>
      </c>
      <c r="G180" s="36">
        <v>16213.82</v>
      </c>
      <c r="H180" s="24">
        <v>39129</v>
      </c>
    </row>
    <row r="181" spans="1:8" ht="22.5" customHeight="1" x14ac:dyDescent="0.25">
      <c r="A181" s="51">
        <v>46118</v>
      </c>
      <c r="B181" s="57">
        <v>1592</v>
      </c>
      <c r="C181" s="31" t="s">
        <v>126</v>
      </c>
      <c r="D181" s="31" t="s">
        <v>294</v>
      </c>
      <c r="E181" s="25" t="s">
        <v>179</v>
      </c>
      <c r="F181" s="25" t="s">
        <v>26</v>
      </c>
      <c r="G181" s="36">
        <v>16961.11</v>
      </c>
      <c r="H181" s="24">
        <v>39129</v>
      </c>
    </row>
    <row r="182" spans="1:8" ht="25.5" customHeight="1" x14ac:dyDescent="0.25">
      <c r="A182" s="51">
        <v>46172</v>
      </c>
      <c r="B182" s="57" t="s">
        <v>73</v>
      </c>
      <c r="C182" s="31" t="s">
        <v>72</v>
      </c>
      <c r="D182" s="31"/>
      <c r="E182" s="25" t="s">
        <v>103</v>
      </c>
      <c r="F182" s="25" t="s">
        <v>203</v>
      </c>
      <c r="G182" s="38">
        <f>6.14+183.6+67.54+6.14+6.14+6.14+6.14</f>
        <v>281.83999999999992</v>
      </c>
      <c r="H182" s="24"/>
    </row>
    <row r="183" spans="1:8" ht="27" customHeight="1" x14ac:dyDescent="0.25">
      <c r="A183" s="53"/>
      <c r="B183" s="54"/>
      <c r="C183" s="55"/>
      <c r="D183" s="55"/>
      <c r="E183" s="56"/>
      <c r="F183" s="56"/>
      <c r="G183" s="37">
        <f>SUM(G146:G182)</f>
        <v>2043251.34</v>
      </c>
      <c r="H183" s="24"/>
    </row>
    <row r="185" spans="1:8" ht="15" x14ac:dyDescent="0.25">
      <c r="G185" s="44"/>
    </row>
    <row r="186" spans="1:8" ht="15" x14ac:dyDescent="0.25">
      <c r="G186" s="44"/>
    </row>
    <row r="187" spans="1:8" x14ac:dyDescent="0.25">
      <c r="G187" s="39"/>
    </row>
    <row r="188" spans="1:8" ht="15" x14ac:dyDescent="0.25">
      <c r="G188" s="41"/>
    </row>
    <row r="189" spans="1:8" ht="15" x14ac:dyDescent="0.25">
      <c r="G189" s="41"/>
    </row>
    <row r="190" spans="1:8" ht="15" x14ac:dyDescent="0.25">
      <c r="C190" s="60" t="s">
        <v>111</v>
      </c>
      <c r="G190" s="42"/>
    </row>
    <row r="193" spans="7:7" x14ac:dyDescent="0.25">
      <c r="G193" s="39"/>
    </row>
    <row r="196" spans="7:7" x14ac:dyDescent="0.25">
      <c r="G196" s="47"/>
    </row>
  </sheetData>
  <autoFilter ref="A9:H183" xr:uid="{6FA2359B-22A2-4066-AD96-15F348A26127}"/>
  <mergeCells count="8">
    <mergeCell ref="A1:G1"/>
    <mergeCell ref="A2:G2"/>
    <mergeCell ref="A4:G4"/>
    <mergeCell ref="A6:G6"/>
    <mergeCell ref="A8:G8"/>
    <mergeCell ref="A5:H5"/>
    <mergeCell ref="A7:H7"/>
    <mergeCell ref="A3:H3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17</vt:lpstr>
      <vt:lpstr>maio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2026-07-02T18:37:46Z</cp:lastPrinted>
  <dcterms:created xsi:type="dcterms:W3CDTF">2015-02-24T11:41:13Z</dcterms:created>
  <dcterms:modified xsi:type="dcterms:W3CDTF">2026-07-02T18:39:00Z</dcterms:modified>
</cp:coreProperties>
</file>