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F9EF97A1-8E02-47A8-9D8A-AA7AB44CA5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B23" i="1"/>
  <c r="G36" i="4"/>
  <c r="G67" i="4"/>
  <c r="E26" i="1" l="1"/>
  <c r="B22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29" i="1" l="1"/>
  <c r="F66" i="1" l="1"/>
  <c r="C66" i="1"/>
  <c r="B66" i="1"/>
  <c r="F85" i="1" l="1"/>
  <c r="F86" i="1" s="1"/>
  <c r="F88" i="1" s="1"/>
  <c r="E32" i="1" l="1"/>
  <c r="F84" i="1" s="1"/>
  <c r="G68" i="4" l="1"/>
</calcChain>
</file>

<file path=xl/sharedStrings.xml><?xml version="1.0" encoding="utf-8"?>
<sst xmlns="http://schemas.openxmlformats.org/spreadsheetml/2006/main" count="391" uniqueCount="241">
  <si>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</si>
  <si>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</si>
  <si>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</si>
  <si>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</si>
  <si>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</si>
  <si>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</si>
  <si>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</si>
  <si>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</si>
  <si>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</si>
  <si>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</si>
  <si>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</si>
  <si>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</si>
  <si>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</si>
  <si>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</si>
  <si>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</si>
  <si>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</si>
  <si>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</si>
  <si>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</si>
  <si>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</si>
  <si>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</si>
  <si>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</si>
  <si>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</si>
  <si>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</si>
  <si>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</si>
  <si>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</si>
  <si>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</si>
  <si>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</si>
  <si>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</si>
  <si>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</si>
  <si>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</si>
  <si>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</si>
  <si>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</si>
  <si>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</si>
  <si>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</si>
  <si>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</si>
  <si>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</si>
  <si>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</si>
  <si>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</si>
  <si>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</si>
  <si>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</si>
  <si>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</si>
  <si>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</si>
  <si>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</si>
  <si>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</si>
  <si>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</si>
  <si>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</si>
  <si>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</si>
  <si>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</si>
  <si>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</si>
  <si>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</si>
  <si>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</si>
  <si>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</si>
  <si>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</si>
  <si>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</si>
  <si>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</si>
  <si>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</si>
  <si>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</si>
  <si>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</si>
  <si>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</si>
  <si>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</si>
  <si>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</si>
  <si>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</si>
  <si>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</si>
  <si>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</si>
  <si>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</si>
  <si>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</si>
  <si>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</si>
  <si>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</si>
  <si>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</si>
  <si>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</si>
  <si>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</si>
  <si>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</si>
  <si>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</si>
  <si>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</si>
  <si>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</si>
  <si>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</si>
  <si>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</si>
  <si>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</si>
  <si>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</si>
  <si>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</si>
  <si>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</si>
  <si>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</si>
  <si>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</si>
  <si>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</si>
  <si>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</si>
  <si>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</si>
  <si>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 xml:space="preserve">vale transporte </t>
  </si>
  <si>
    <t>Via Nova Serviços Eireli</t>
  </si>
  <si>
    <t>Mogi Passes Comércio de Bilhetes Eletrônicos Ltda</t>
  </si>
  <si>
    <t>CNPJ</t>
  </si>
  <si>
    <t>01.178.287/0001-07</t>
  </si>
  <si>
    <t>07.715.946/0001-83</t>
  </si>
  <si>
    <t>ANEXO 12</t>
  </si>
  <si>
    <t>Banco Bradesco S.A</t>
  </si>
  <si>
    <t>tarifa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</si>
  <si>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</si>
  <si>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</si>
  <si>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</si>
  <si>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</si>
  <si>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</si>
  <si>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</si>
  <si>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</si>
  <si>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</si>
  <si>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</si>
  <si>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</si>
  <si>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</si>
  <si>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</si>
  <si>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</si>
  <si>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</si>
  <si>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01.463.474/0002-13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</si>
  <si>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</si>
  <si>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</si>
  <si>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</si>
  <si>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</si>
  <si>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</si>
  <si>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</si>
  <si>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</si>
  <si>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</si>
  <si>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</si>
  <si>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locação equipamento</t>
  </si>
  <si>
    <t>Bem Viver Serviços Técnicos Ltda</t>
  </si>
  <si>
    <t>06.863.003/0001-35</t>
  </si>
  <si>
    <t>14.264.034/0001-06</t>
  </si>
  <si>
    <t>serviço de manutenção predial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</si>
  <si>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</si>
  <si>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</si>
  <si>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</si>
  <si>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</si>
  <si>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</si>
  <si>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</si>
  <si>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</si>
  <si>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</si>
  <si>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</si>
  <si>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</si>
  <si>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</si>
  <si>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</si>
  <si>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</si>
  <si>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</si>
  <si>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</si>
  <si>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</si>
  <si>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</si>
  <si>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</si>
  <si>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</si>
  <si>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</si>
  <si>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</si>
  <si>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</si>
  <si>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</si>
  <si>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</si>
  <si>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Convênio nº 27/2024</t>
  </si>
  <si>
    <t>60 meses</t>
  </si>
  <si>
    <t>exames</t>
  </si>
  <si>
    <t>Federação das Santa Casas Fehosp</t>
  </si>
  <si>
    <t>62.655.428/0001-20</t>
  </si>
  <si>
    <t>mensalidade</t>
  </si>
  <si>
    <t>locação de veículo</t>
  </si>
  <si>
    <t>assessoria jurídica</t>
  </si>
  <si>
    <t>Elisangela do Nascimento Sociedade Individual de Advocacia</t>
  </si>
  <si>
    <t>43.185.468/0001-00</t>
  </si>
  <si>
    <t>Inovafrio Refrigeração Ltda</t>
  </si>
  <si>
    <t>36.663.265/0001-17</t>
  </si>
  <si>
    <t>serviço prestado (parcial)</t>
  </si>
  <si>
    <t>M.H.F Sistemas Ltda Epp</t>
  </si>
  <si>
    <t>04.676.708/0001-18</t>
  </si>
  <si>
    <t>Movida Participações S.A</t>
  </si>
  <si>
    <t>21.314.559/0001-66</t>
  </si>
  <si>
    <t>Nova Era Com Serv Equip Hospitalares</t>
  </si>
  <si>
    <t>extrato</t>
  </si>
  <si>
    <t>serviços médicos</t>
  </si>
  <si>
    <t>Termo de Aditamento nº 01</t>
  </si>
  <si>
    <t>Sempre Solar Comércio e Serviços de Materiais Eletricos Ltda</t>
  </si>
  <si>
    <t>Despesas Financeiras</t>
  </si>
  <si>
    <t>Sinconecta Tecnologia de Informação Ltda</t>
  </si>
  <si>
    <t>10.710.409/0001-55</t>
  </si>
  <si>
    <t>licenciamento gestão em saúde</t>
  </si>
  <si>
    <t>recibo</t>
  </si>
  <si>
    <t>DRL Serviços Médicos Ltda</t>
  </si>
  <si>
    <t>17.573.128/0001-47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</si>
  <si>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</si>
  <si>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Centrho de Hematologia e Hemoterapia de Mogi das Cruzes Ltda</t>
  </si>
  <si>
    <t>54.787.838/0001-64</t>
  </si>
  <si>
    <t>serviço hemoterapicos</t>
  </si>
  <si>
    <t>House Tecnologia da Informação Ltda</t>
  </si>
  <si>
    <t>18.941.423/0001-71</t>
  </si>
  <si>
    <t>serv hospedagem e-mail</t>
  </si>
  <si>
    <t>Laveco Industria e Comércio Ltda Me</t>
  </si>
  <si>
    <t>22.444.196/0001-46</t>
  </si>
  <si>
    <t>locação de lavatórios (parcial)</t>
  </si>
  <si>
    <t>65.069.593/0001-98</t>
  </si>
  <si>
    <t>material de escritório</t>
  </si>
  <si>
    <t>manutenção ar condicionado (parcial)</t>
  </si>
  <si>
    <t>Staff Serviços Médicos Ltda</t>
  </si>
  <si>
    <t>26.193.579/0001-40</t>
  </si>
  <si>
    <t>serviço de remoção</t>
  </si>
  <si>
    <t>Classe Locação de Móveis Ltda Me</t>
  </si>
  <si>
    <t>04.188.692/0001-02</t>
  </si>
  <si>
    <t>locação ar condicionado</t>
  </si>
  <si>
    <t>Desktop S.A</t>
  </si>
  <si>
    <t>08.170.849/0001-15</t>
  </si>
  <si>
    <t>internet</t>
  </si>
  <si>
    <t>47.866.934/0001-74</t>
  </si>
  <si>
    <t>vale refeição</t>
  </si>
  <si>
    <t>Ticket S.A</t>
  </si>
  <si>
    <t>rescisão contratual</t>
  </si>
  <si>
    <t>Atiplas Embalagens Técnicas Ltda</t>
  </si>
  <si>
    <t>52.602.622/0001-93</t>
  </si>
  <si>
    <t>material descasrtável</t>
  </si>
  <si>
    <t>Lotus Central de Dist de Higienicos Ltda</t>
  </si>
  <si>
    <t>58.055.343/0001-33</t>
  </si>
  <si>
    <t>material de limpeza</t>
  </si>
  <si>
    <t>Mercadinho Serv Mago Ltda</t>
  </si>
  <si>
    <t>01.677.196/0001-16</t>
  </si>
  <si>
    <t>gêneros alimentícios</t>
  </si>
  <si>
    <t>Verbenna Farmacia de Manipulação Ltda EPP</t>
  </si>
  <si>
    <t>00.787.540/0001-67</t>
  </si>
  <si>
    <t>medicamento</t>
  </si>
  <si>
    <t>37.801.332/0001-85</t>
  </si>
  <si>
    <t>Nopvaliança Pharma Compercio de Var. de Produtos Farmaceuticos</t>
  </si>
  <si>
    <t>material descartável</t>
  </si>
  <si>
    <t>Tanby Comércio de Papeis Ltda</t>
  </si>
  <si>
    <t>Enbex Hospitalar Ltda</t>
  </si>
  <si>
    <t>27.306.243/0001-09</t>
  </si>
  <si>
    <t>material hospitalar</t>
  </si>
  <si>
    <t>material médico hospitalar</t>
  </si>
  <si>
    <t>21.380.683/0001-20</t>
  </si>
  <si>
    <t>enxoval</t>
  </si>
  <si>
    <t>Diego de Oliveira Lourenço</t>
  </si>
  <si>
    <t>MLV Equipamentos de Segurança Lda</t>
  </si>
  <si>
    <t>33.190.831/0001-22</t>
  </si>
  <si>
    <t>epi</t>
  </si>
  <si>
    <t>Attento Remoções Médicas Ltda</t>
  </si>
  <si>
    <t>60.146.888/0001-05</t>
  </si>
  <si>
    <t>O Novo Empresa Jornalistica e Evve Comunicação Ltda Epp</t>
  </si>
  <si>
    <t>19.407.798/0001-19</t>
  </si>
  <si>
    <t>publicação</t>
  </si>
  <si>
    <t>J E Diogo Corretora de Seguros Ltda</t>
  </si>
  <si>
    <t>64.558.570/0001-84</t>
  </si>
  <si>
    <t>seguro (parcial)</t>
  </si>
  <si>
    <t>Transf. Bancária nº 4307883 constante do Extrato</t>
  </si>
  <si>
    <t>Transf. Bancária nº 7269772 constante do Extrato</t>
  </si>
  <si>
    <t>Guararema, 04 de maio de 2026.</t>
  </si>
  <si>
    <t>Funcionário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</si>
</sst>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14" fontId="3" fillId="4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19" fillId="0" borderId="1" xfId="0" applyNumberFormat="1" applyFont="1" applyBorder="1"/>
    <xf numFmtId="164" fontId="19" fillId="0" borderId="1" xfId="1" applyFont="1" applyFill="1" applyBorder="1"/>
    <xf numFmtId="0" fontId="20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0" fontId="3" fillId="0" borderId="0" xfId="0" applyFont="1" applyAlignment="1">
      <alignment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topLeftCell="A63" zoomScaleNormal="100" workbookViewId="0">
      <selection activeCell="J91" sqref="J91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</cols>
  <sheetData>
    <row r="1" spans="1:6" x14ac:dyDescent="0.25">
      <c r="A1" s="76" t="s">
        <v>92</v>
      </c>
      <c r="B1" s="76"/>
      <c r="C1" s="76"/>
      <c r="D1" s="76"/>
      <c r="E1" s="76"/>
      <c r="F1" s="76"/>
    </row>
    <row r="2" spans="1:6" x14ac:dyDescent="0.25">
      <c r="A2" s="76" t="s">
        <v>74</v>
      </c>
      <c r="B2" s="76"/>
      <c r="C2" s="76"/>
      <c r="D2" s="76"/>
      <c r="E2" s="76"/>
      <c r="F2" s="76"/>
    </row>
    <row r="3" spans="1:6" x14ac:dyDescent="0.25">
      <c r="A3" s="76" t="s">
        <v>0</v>
      </c>
      <c r="B3" s="76"/>
      <c r="C3" s="76"/>
      <c r="D3" s="76"/>
      <c r="E3" s="76"/>
      <c r="F3" s="76"/>
    </row>
    <row r="4" spans="1:6" x14ac:dyDescent="0.25">
      <c r="A4" s="76" t="s">
        <v>75</v>
      </c>
      <c r="B4" s="76"/>
      <c r="C4" s="76"/>
      <c r="D4" s="76"/>
      <c r="E4" s="76"/>
      <c r="F4" s="76"/>
    </row>
    <row r="5" spans="1:6" ht="18.75" customHeight="1" x14ac:dyDescent="0.25">
      <c r="A5" s="1"/>
      <c r="B5" s="1"/>
      <c r="C5" s="1"/>
      <c r="D5" s="1"/>
      <c r="E5" s="1"/>
      <c r="F5" s="1"/>
    </row>
    <row r="6" spans="1:6" x14ac:dyDescent="0.25">
      <c r="A6" s="12" t="s">
        <v>76</v>
      </c>
      <c r="B6" s="89" t="s">
        <v>63</v>
      </c>
      <c r="C6" s="89"/>
      <c r="D6" s="89"/>
      <c r="E6" s="89"/>
      <c r="F6" s="89"/>
    </row>
    <row r="7" spans="1:6" x14ac:dyDescent="0.25">
      <c r="A7" s="12" t="s">
        <v>77</v>
      </c>
      <c r="B7" s="6" t="s">
        <v>64</v>
      </c>
      <c r="C7" s="6"/>
      <c r="D7" s="6"/>
      <c r="E7" s="6"/>
      <c r="F7" s="6"/>
    </row>
    <row r="8" spans="1:6" x14ac:dyDescent="0.25">
      <c r="A8" s="12" t="s">
        <v>1</v>
      </c>
      <c r="B8" s="6" t="s">
        <v>65</v>
      </c>
      <c r="C8" s="6"/>
      <c r="D8" s="6"/>
      <c r="E8" s="6"/>
      <c r="F8" s="6"/>
    </row>
    <row r="9" spans="1:6" x14ac:dyDescent="0.25">
      <c r="A9" s="12" t="s">
        <v>2</v>
      </c>
      <c r="B9" s="6" t="s">
        <v>66</v>
      </c>
      <c r="C9" s="6"/>
      <c r="D9" s="6"/>
      <c r="E9" s="6"/>
      <c r="F9" s="6"/>
    </row>
    <row r="10" spans="1:6" x14ac:dyDescent="0.25">
      <c r="A10" s="12" t="s">
        <v>78</v>
      </c>
      <c r="B10" s="6" t="s">
        <v>110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111</v>
      </c>
      <c r="C11" s="6"/>
      <c r="D11" s="6"/>
      <c r="E11" s="6"/>
      <c r="F11" s="6"/>
    </row>
    <row r="12" spans="1:6" ht="27.75" customHeight="1" x14ac:dyDescent="0.25">
      <c r="A12" s="12" t="s">
        <v>79</v>
      </c>
      <c r="B12" s="97" t="s">
        <v>67</v>
      </c>
      <c r="C12" s="97"/>
      <c r="D12" s="97"/>
      <c r="E12" s="97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ht="10.5" customHeight="1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98" t="s">
        <v>9</v>
      </c>
      <c r="E16" s="98"/>
      <c r="F16" s="1"/>
    </row>
    <row r="17" spans="1:12" ht="26.25" customHeight="1" x14ac:dyDescent="0.25">
      <c r="A17" s="2" t="s">
        <v>148</v>
      </c>
      <c r="B17" s="13">
        <v>45504</v>
      </c>
      <c r="C17" s="45" t="s">
        <v>149</v>
      </c>
      <c r="D17" s="95">
        <v>2782363.2</v>
      </c>
      <c r="E17" s="95"/>
      <c r="F17" s="1"/>
      <c r="H17" s="1"/>
      <c r="I17" s="60"/>
      <c r="J17" s="44"/>
      <c r="K17" s="61"/>
      <c r="L17" s="61"/>
    </row>
    <row r="18" spans="1:12" ht="18.75" customHeight="1" x14ac:dyDescent="0.25">
      <c r="A18" s="2" t="s">
        <v>168</v>
      </c>
      <c r="B18" s="13">
        <v>45821</v>
      </c>
      <c r="C18" s="51">
        <v>47329</v>
      </c>
      <c r="D18" s="95">
        <v>151280.48000000001</v>
      </c>
      <c r="E18" s="95"/>
      <c r="F18" s="1"/>
      <c r="H18" s="1"/>
      <c r="I18" s="60"/>
      <c r="J18" s="44"/>
      <c r="K18" s="61"/>
      <c r="L18" s="61"/>
    </row>
    <row r="19" spans="1:12" ht="1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96" t="s">
        <v>68</v>
      </c>
      <c r="B20" s="96"/>
      <c r="C20" s="96"/>
      <c r="D20" s="96"/>
      <c r="E20" s="96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74">
        <v>46127</v>
      </c>
      <c r="B22" s="34">
        <f>117636.02+36297.13</f>
        <v>153933.15</v>
      </c>
      <c r="C22" s="74">
        <v>46127</v>
      </c>
      <c r="D22" s="75" t="s">
        <v>237</v>
      </c>
      <c r="E22" s="34">
        <v>153933.15</v>
      </c>
      <c r="F22" s="35"/>
      <c r="G22" s="35"/>
      <c r="H22" s="28"/>
    </row>
    <row r="23" spans="1:12" ht="31.5" customHeight="1" x14ac:dyDescent="0.25">
      <c r="A23" s="74">
        <v>46134</v>
      </c>
      <c r="B23" s="34">
        <f>117636.02+36297.13</f>
        <v>153933.15</v>
      </c>
      <c r="C23" s="74">
        <v>46134</v>
      </c>
      <c r="D23" s="75" t="s">
        <v>238</v>
      </c>
      <c r="E23" s="34">
        <v>153933.15</v>
      </c>
      <c r="G23" s="35"/>
      <c r="H23" s="28"/>
    </row>
    <row r="24" spans="1:12" ht="30.75" customHeight="1" x14ac:dyDescent="0.25">
      <c r="A24" s="69"/>
      <c r="B24" s="70"/>
      <c r="C24" s="69"/>
      <c r="D24" s="71"/>
      <c r="E24" s="70"/>
      <c r="G24" s="35"/>
    </row>
    <row r="25" spans="1:12" ht="18" customHeight="1" x14ac:dyDescent="0.25">
      <c r="A25" s="91" t="s">
        <v>71</v>
      </c>
      <c r="B25" s="91"/>
      <c r="C25" s="91"/>
      <c r="D25" s="36"/>
      <c r="E25" s="63">
        <v>37272.089999999997</v>
      </c>
      <c r="G25" s="35"/>
    </row>
    <row r="26" spans="1:12" ht="18" customHeight="1" x14ac:dyDescent="0.25">
      <c r="A26" s="91" t="s">
        <v>15</v>
      </c>
      <c r="B26" s="91"/>
      <c r="C26" s="91"/>
      <c r="D26" s="36"/>
      <c r="E26" s="34">
        <f>E22+E24+E23</f>
        <v>307866.3</v>
      </c>
      <c r="H26" s="35"/>
    </row>
    <row r="27" spans="1:12" ht="18" customHeight="1" x14ac:dyDescent="0.25">
      <c r="A27" s="91" t="s">
        <v>19</v>
      </c>
      <c r="B27" s="91"/>
      <c r="C27" s="91"/>
      <c r="D27" s="36"/>
      <c r="E27" s="34">
        <f>0.06+265.49</f>
        <v>265.55</v>
      </c>
      <c r="G27" s="35"/>
    </row>
    <row r="28" spans="1:12" ht="18" customHeight="1" x14ac:dyDescent="0.25">
      <c r="A28" s="91" t="s">
        <v>80</v>
      </c>
      <c r="B28" s="91"/>
      <c r="C28" s="91"/>
      <c r="D28" s="36"/>
      <c r="E28" s="34">
        <v>0</v>
      </c>
    </row>
    <row r="29" spans="1:12" ht="18" customHeight="1" x14ac:dyDescent="0.25">
      <c r="A29" s="90" t="s">
        <v>16</v>
      </c>
      <c r="B29" s="90"/>
      <c r="C29" s="90"/>
      <c r="D29" s="5"/>
      <c r="E29" s="21">
        <f>E25+E26+E27+E28</f>
        <v>345403.94</v>
      </c>
    </row>
    <row r="30" spans="1:12" ht="18" customHeight="1" x14ac:dyDescent="0.25">
      <c r="A30" s="92"/>
      <c r="B30" s="93"/>
      <c r="C30" s="94"/>
      <c r="D30" s="7"/>
      <c r="E30" s="20"/>
    </row>
    <row r="31" spans="1:12" ht="18" customHeight="1" x14ac:dyDescent="0.25">
      <c r="A31" s="90" t="s">
        <v>81</v>
      </c>
      <c r="B31" s="90"/>
      <c r="C31" s="90"/>
      <c r="D31" s="5"/>
      <c r="E31" s="14">
        <v>0</v>
      </c>
    </row>
    <row r="32" spans="1:12" ht="18" customHeight="1" x14ac:dyDescent="0.25">
      <c r="A32" s="90" t="s">
        <v>17</v>
      </c>
      <c r="B32" s="90"/>
      <c r="C32" s="90"/>
      <c r="D32" s="5"/>
      <c r="E32" s="22">
        <f>E29+E31</f>
        <v>345403.94</v>
      </c>
      <c r="H32" s="28"/>
      <c r="I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82</v>
      </c>
      <c r="B35" s="6"/>
      <c r="C35" s="6"/>
    </row>
    <row r="36" spans="1:6" ht="39.75" customHeight="1" x14ac:dyDescent="0.25">
      <c r="A36" s="77" t="s">
        <v>177</v>
      </c>
      <c r="B36" s="77"/>
      <c r="C36" s="77"/>
      <c r="D36" s="77"/>
      <c r="E36" s="77"/>
      <c r="F36" s="77"/>
    </row>
    <row r="37" spans="1:6" ht="12" customHeight="1" x14ac:dyDescent="0.25">
      <c r="A37" s="44"/>
      <c r="B37" s="44"/>
      <c r="C37" s="44"/>
      <c r="D37" s="44"/>
      <c r="E37" s="44"/>
      <c r="F37" s="44"/>
    </row>
    <row r="38" spans="1:6" ht="12" customHeight="1" x14ac:dyDescent="0.25">
      <c r="A38" s="44"/>
      <c r="B38" s="44"/>
      <c r="C38" s="44"/>
      <c r="D38" s="44"/>
      <c r="E38" s="44"/>
      <c r="F38" s="44"/>
    </row>
    <row r="39" spans="1:6" ht="12" customHeight="1" x14ac:dyDescent="0.25">
      <c r="A39" s="44"/>
      <c r="B39" s="44"/>
      <c r="C39" s="44"/>
      <c r="D39" s="44"/>
      <c r="E39" s="44"/>
      <c r="F39" s="44"/>
    </row>
    <row r="40" spans="1:6" ht="12" customHeight="1" x14ac:dyDescent="0.25">
      <c r="A40" s="44"/>
      <c r="B40" s="44"/>
      <c r="C40" s="44"/>
      <c r="D40" s="44"/>
      <c r="E40" s="44"/>
      <c r="F40" s="44"/>
    </row>
    <row r="41" spans="1:6" ht="12" customHeight="1" x14ac:dyDescent="0.25">
      <c r="A41" s="44"/>
      <c r="B41" s="44"/>
      <c r="C41" s="44"/>
      <c r="D41" s="44"/>
      <c r="E41" s="44"/>
      <c r="F41" s="44"/>
    </row>
    <row r="42" spans="1:6" x14ac:dyDescent="0.25">
      <c r="A42" s="76" t="s">
        <v>92</v>
      </c>
      <c r="B42" s="76"/>
      <c r="C42" s="76"/>
      <c r="D42" s="76"/>
      <c r="E42" s="76"/>
      <c r="F42" s="76"/>
    </row>
    <row r="43" spans="1:6" x14ac:dyDescent="0.25">
      <c r="A43" s="76" t="s">
        <v>74</v>
      </c>
      <c r="B43" s="76"/>
      <c r="C43" s="76"/>
      <c r="D43" s="76"/>
      <c r="E43" s="76"/>
      <c r="F43" s="76"/>
    </row>
    <row r="44" spans="1:6" x14ac:dyDescent="0.25">
      <c r="A44" s="76" t="s">
        <v>0</v>
      </c>
      <c r="B44" s="76"/>
      <c r="C44" s="76"/>
      <c r="D44" s="76"/>
      <c r="E44" s="76"/>
      <c r="F44" s="76"/>
    </row>
    <row r="45" spans="1:6" x14ac:dyDescent="0.25">
      <c r="A45" s="76" t="s">
        <v>75</v>
      </c>
      <c r="B45" s="76"/>
      <c r="C45" s="76"/>
      <c r="D45" s="76"/>
      <c r="E45" s="76"/>
      <c r="F45" s="76"/>
    </row>
    <row r="46" spans="1:6" ht="5.25" customHeight="1" x14ac:dyDescent="0.25">
      <c r="A46" s="32"/>
      <c r="B46" s="32"/>
      <c r="C46" s="32"/>
      <c r="D46" s="32"/>
      <c r="E46" s="32"/>
      <c r="F46" s="32"/>
    </row>
    <row r="47" spans="1:6" x14ac:dyDescent="0.25">
      <c r="A47" s="84" t="s">
        <v>69</v>
      </c>
      <c r="B47" s="85"/>
      <c r="C47" s="85"/>
      <c r="D47" s="85"/>
      <c r="E47" s="85"/>
      <c r="F47" s="86"/>
    </row>
    <row r="48" spans="1:6" x14ac:dyDescent="0.25">
      <c r="A48" s="87" t="s">
        <v>22</v>
      </c>
      <c r="B48" s="87"/>
      <c r="C48" s="87"/>
      <c r="D48" s="87"/>
      <c r="E48" s="87"/>
      <c r="F48" s="87"/>
    </row>
    <row r="49" spans="1:8" ht="71.25" customHeight="1" x14ac:dyDescent="0.25">
      <c r="A49" s="9" t="s">
        <v>23</v>
      </c>
      <c r="B49" s="9" t="s">
        <v>24</v>
      </c>
      <c r="C49" s="9" t="s">
        <v>25</v>
      </c>
      <c r="D49" s="9" t="s">
        <v>26</v>
      </c>
      <c r="E49" s="9" t="s">
        <v>85</v>
      </c>
      <c r="F49" s="9" t="s">
        <v>27</v>
      </c>
    </row>
    <row r="50" spans="1:8" ht="25.35" customHeight="1" x14ac:dyDescent="0.25">
      <c r="A50" s="2" t="s">
        <v>28</v>
      </c>
      <c r="B50" s="30">
        <v>0</v>
      </c>
      <c r="C50" s="30">
        <v>0</v>
      </c>
      <c r="D50" s="30">
        <v>171058.42</v>
      </c>
      <c r="E50" s="14">
        <f>C50+D50</f>
        <v>171058.42</v>
      </c>
      <c r="F50" s="30">
        <v>0</v>
      </c>
    </row>
    <row r="51" spans="1:8" ht="21.75" customHeight="1" x14ac:dyDescent="0.25">
      <c r="A51" s="2" t="s">
        <v>29</v>
      </c>
      <c r="B51" s="30">
        <v>0</v>
      </c>
      <c r="C51" s="30">
        <v>0</v>
      </c>
      <c r="D51" s="30">
        <v>0</v>
      </c>
      <c r="E51" s="14">
        <f t="shared" ref="E51:E65" si="0">C51+D51</f>
        <v>0</v>
      </c>
      <c r="F51" s="30">
        <v>0</v>
      </c>
    </row>
    <row r="52" spans="1:8" ht="25.35" customHeight="1" x14ac:dyDescent="0.25">
      <c r="A52" s="2" t="s">
        <v>30</v>
      </c>
      <c r="B52" s="30">
        <v>0</v>
      </c>
      <c r="C52" s="30">
        <v>0</v>
      </c>
      <c r="D52" s="30">
        <v>0</v>
      </c>
      <c r="E52" s="14">
        <f t="shared" si="0"/>
        <v>0</v>
      </c>
      <c r="F52" s="30">
        <v>0</v>
      </c>
      <c r="H52" s="47"/>
    </row>
    <row r="53" spans="1:8" ht="25.35" customHeight="1" x14ac:dyDescent="0.25">
      <c r="A53" s="2" t="s">
        <v>83</v>
      </c>
      <c r="B53" s="30">
        <v>0</v>
      </c>
      <c r="C53" s="30">
        <v>0</v>
      </c>
      <c r="D53" s="30">
        <v>0</v>
      </c>
      <c r="E53" s="14">
        <f t="shared" si="0"/>
        <v>0</v>
      </c>
      <c r="F53" s="30">
        <v>0</v>
      </c>
    </row>
    <row r="54" spans="1:8" ht="25.35" customHeight="1" x14ac:dyDescent="0.25">
      <c r="A54" s="2" t="s">
        <v>31</v>
      </c>
      <c r="B54" s="30">
        <v>0</v>
      </c>
      <c r="C54" s="30">
        <v>0</v>
      </c>
      <c r="D54" s="30">
        <v>0</v>
      </c>
      <c r="E54" s="14">
        <f t="shared" si="0"/>
        <v>0</v>
      </c>
      <c r="F54" s="30">
        <v>0</v>
      </c>
    </row>
    <row r="55" spans="1:8" ht="25.35" customHeight="1" x14ac:dyDescent="0.25">
      <c r="A55" s="4" t="s">
        <v>32</v>
      </c>
      <c r="B55" s="30">
        <v>0</v>
      </c>
      <c r="C55" s="30">
        <v>0</v>
      </c>
      <c r="D55" s="30">
        <v>0</v>
      </c>
      <c r="E55" s="14">
        <f t="shared" si="0"/>
        <v>0</v>
      </c>
      <c r="F55" s="30">
        <v>0</v>
      </c>
    </row>
    <row r="56" spans="1:8" ht="25.35" customHeight="1" x14ac:dyDescent="0.25">
      <c r="A56" s="2" t="s">
        <v>48</v>
      </c>
      <c r="B56" s="30">
        <v>0</v>
      </c>
      <c r="C56" s="30">
        <v>0</v>
      </c>
      <c r="D56" s="30">
        <v>0</v>
      </c>
      <c r="E56" s="14">
        <f t="shared" si="0"/>
        <v>0</v>
      </c>
      <c r="F56" s="30">
        <v>0</v>
      </c>
    </row>
    <row r="57" spans="1:8" ht="25.35" customHeight="1" x14ac:dyDescent="0.25">
      <c r="A57" s="4" t="s">
        <v>33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34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2" t="s">
        <v>42</v>
      </c>
      <c r="B59" s="30">
        <v>0</v>
      </c>
      <c r="C59" s="30">
        <v>0</v>
      </c>
      <c r="D59" s="30">
        <v>0</v>
      </c>
      <c r="E59" s="14">
        <f t="shared" si="0"/>
        <v>0</v>
      </c>
      <c r="F59" s="30">
        <v>0</v>
      </c>
    </row>
    <row r="60" spans="1:8" ht="25.35" customHeight="1" x14ac:dyDescent="0.25">
      <c r="A60" s="2" t="s">
        <v>41</v>
      </c>
      <c r="B60" s="30">
        <v>0</v>
      </c>
      <c r="C60" s="30">
        <v>0</v>
      </c>
      <c r="D60" s="30">
        <v>0</v>
      </c>
      <c r="E60" s="14">
        <f t="shared" si="0"/>
        <v>0</v>
      </c>
      <c r="F60" s="30">
        <v>0</v>
      </c>
    </row>
    <row r="61" spans="1:8" ht="25.35" customHeight="1" x14ac:dyDescent="0.25">
      <c r="A61" s="2" t="s">
        <v>40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4" t="s">
        <v>35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36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4" t="s">
        <v>37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10" ht="25.35" customHeight="1" x14ac:dyDescent="0.25">
      <c r="A65" s="2" t="s">
        <v>38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  <c r="H65" s="54"/>
    </row>
    <row r="66" spans="1:10" ht="25.35" customHeight="1" x14ac:dyDescent="0.25">
      <c r="A66" s="23" t="s">
        <v>39</v>
      </c>
      <c r="B66" s="22">
        <f t="shared" ref="B66:F66" si="1">SUM(B50:B65)</f>
        <v>0</v>
      </c>
      <c r="C66" s="22">
        <f t="shared" si="1"/>
        <v>0</v>
      </c>
      <c r="D66" s="50">
        <f>SUM(D50:D65)</f>
        <v>171058.42</v>
      </c>
      <c r="E66" s="50">
        <f>SUM(E50:E65)</f>
        <v>171058.42</v>
      </c>
      <c r="F66" s="24">
        <f t="shared" si="1"/>
        <v>0</v>
      </c>
      <c r="I66" s="54"/>
      <c r="J66" s="54"/>
    </row>
    <row r="67" spans="1:10" x14ac:dyDescent="0.25">
      <c r="A67" s="10" t="s">
        <v>72</v>
      </c>
      <c r="I67" s="28"/>
    </row>
    <row r="68" spans="1:10" x14ac:dyDescent="0.25">
      <c r="A68" s="11" t="s">
        <v>43</v>
      </c>
      <c r="B68" s="11"/>
      <c r="C68" s="11"/>
      <c r="D68" s="11"/>
      <c r="E68" s="11"/>
      <c r="F68" s="11"/>
    </row>
    <row r="69" spans="1:10" x14ac:dyDescent="0.25">
      <c r="A69" s="11" t="s">
        <v>44</v>
      </c>
      <c r="B69" s="11"/>
      <c r="C69" s="11"/>
      <c r="D69" s="11"/>
      <c r="E69" s="11"/>
      <c r="F69" s="11"/>
    </row>
    <row r="70" spans="1:10" x14ac:dyDescent="0.25">
      <c r="A70" s="11" t="s">
        <v>45</v>
      </c>
      <c r="B70" s="11"/>
      <c r="C70" s="11"/>
      <c r="D70" s="11"/>
      <c r="E70" s="11"/>
      <c r="F70" s="11"/>
    </row>
    <row r="71" spans="1:10" ht="24" customHeight="1" x14ac:dyDescent="0.25">
      <c r="A71" s="88" t="s">
        <v>46</v>
      </c>
      <c r="B71" s="88"/>
      <c r="C71" s="88"/>
      <c r="D71" s="88"/>
      <c r="E71" s="88"/>
      <c r="F71" s="88"/>
    </row>
    <row r="72" spans="1:10" s="18" customFormat="1" ht="56.25" customHeight="1" x14ac:dyDescent="0.25">
      <c r="A72" s="88" t="s">
        <v>84</v>
      </c>
      <c r="B72" s="88"/>
      <c r="C72" s="88"/>
      <c r="D72" s="88"/>
      <c r="E72" s="88"/>
      <c r="F72" s="88"/>
    </row>
    <row r="73" spans="1:10" x14ac:dyDescent="0.25">
      <c r="A73" s="11" t="s">
        <v>47</v>
      </c>
      <c r="B73" s="11"/>
      <c r="C73" s="11"/>
      <c r="D73" s="11"/>
      <c r="E73" s="11"/>
      <c r="F73" s="11"/>
    </row>
    <row r="78" spans="1:10" x14ac:dyDescent="0.25">
      <c r="A78" s="76" t="s">
        <v>92</v>
      </c>
      <c r="B78" s="76"/>
      <c r="C78" s="76"/>
      <c r="D78" s="76"/>
      <c r="E78" s="76"/>
      <c r="F78" s="76"/>
    </row>
    <row r="79" spans="1:10" x14ac:dyDescent="0.25">
      <c r="A79" s="76" t="s">
        <v>74</v>
      </c>
      <c r="B79" s="76"/>
      <c r="C79" s="76"/>
      <c r="D79" s="76"/>
      <c r="E79" s="76"/>
      <c r="F79" s="76"/>
    </row>
    <row r="80" spans="1:10" x14ac:dyDescent="0.25">
      <c r="A80" s="76" t="s">
        <v>0</v>
      </c>
      <c r="B80" s="76"/>
      <c r="C80" s="76"/>
      <c r="D80" s="76"/>
      <c r="E80" s="76"/>
      <c r="F80" s="76"/>
    </row>
    <row r="81" spans="1:10" x14ac:dyDescent="0.25">
      <c r="A81" s="76" t="s">
        <v>75</v>
      </c>
      <c r="B81" s="76"/>
      <c r="C81" s="76"/>
      <c r="D81" s="76"/>
      <c r="E81" s="76"/>
      <c r="F81" s="76"/>
    </row>
    <row r="83" spans="1:10" ht="20.100000000000001" customHeight="1" x14ac:dyDescent="0.25">
      <c r="A83" s="78" t="s">
        <v>49</v>
      </c>
      <c r="B83" s="79"/>
      <c r="C83" s="79"/>
      <c r="D83" s="79"/>
      <c r="E83" s="80"/>
      <c r="F83" s="31"/>
    </row>
    <row r="84" spans="1:10" ht="20.100000000000001" customHeight="1" x14ac:dyDescent="0.25">
      <c r="A84" s="81" t="s">
        <v>50</v>
      </c>
      <c r="B84" s="82"/>
      <c r="C84" s="82"/>
      <c r="D84" s="82"/>
      <c r="E84" s="83"/>
      <c r="F84" s="19">
        <f>E32</f>
        <v>345403.94</v>
      </c>
    </row>
    <row r="85" spans="1:10" ht="20.100000000000001" customHeight="1" x14ac:dyDescent="0.25">
      <c r="A85" s="81" t="s">
        <v>51</v>
      </c>
      <c r="B85" s="82"/>
      <c r="C85" s="82"/>
      <c r="D85" s="82"/>
      <c r="E85" s="83"/>
      <c r="F85" s="19">
        <f>C66+D66</f>
        <v>171058.42</v>
      </c>
    </row>
    <row r="86" spans="1:10" ht="20.100000000000001" customHeight="1" x14ac:dyDescent="0.25">
      <c r="A86" s="81" t="s">
        <v>52</v>
      </c>
      <c r="B86" s="82"/>
      <c r="C86" s="82"/>
      <c r="D86" s="82"/>
      <c r="E86" s="83"/>
      <c r="F86" s="19">
        <f>E29-(F85-E31)</f>
        <v>174345.52</v>
      </c>
      <c r="H86" s="28"/>
    </row>
    <row r="87" spans="1:10" ht="20.100000000000001" customHeight="1" x14ac:dyDescent="0.25">
      <c r="A87" s="81" t="s">
        <v>53</v>
      </c>
      <c r="B87" s="82"/>
      <c r="C87" s="82"/>
      <c r="D87" s="82"/>
      <c r="E87" s="83"/>
      <c r="F87" s="19">
        <v>0</v>
      </c>
      <c r="H87" s="28"/>
      <c r="I87" s="28"/>
      <c r="J87" s="54"/>
    </row>
    <row r="88" spans="1:10" ht="20.100000000000001" customHeight="1" x14ac:dyDescent="0.25">
      <c r="A88" s="81" t="s">
        <v>70</v>
      </c>
      <c r="B88" s="82"/>
      <c r="C88" s="82"/>
      <c r="D88" s="82"/>
      <c r="E88" s="83"/>
      <c r="F88" s="50">
        <f>F86-F87</f>
        <v>174345.52</v>
      </c>
      <c r="H88" s="28"/>
      <c r="I88" s="28"/>
    </row>
    <row r="89" spans="1:10" ht="20.100000000000001" customHeight="1" x14ac:dyDescent="0.25">
      <c r="A89" s="6"/>
      <c r="B89" s="6"/>
      <c r="C89" s="6"/>
      <c r="D89" s="6"/>
      <c r="E89" s="6"/>
      <c r="F89" s="6"/>
      <c r="H89" s="28"/>
      <c r="I89" s="28"/>
    </row>
    <row r="90" spans="1:10" x14ac:dyDescent="0.25">
      <c r="A90" s="77" t="s">
        <v>55</v>
      </c>
      <c r="B90" s="77"/>
      <c r="C90" s="77"/>
      <c r="D90" s="77"/>
      <c r="E90" s="77"/>
      <c r="F90" s="77"/>
      <c r="H90" s="28"/>
      <c r="I90" s="28"/>
    </row>
    <row r="91" spans="1:10" x14ac:dyDescent="0.25">
      <c r="A91" s="77"/>
      <c r="B91" s="77"/>
      <c r="C91" s="77"/>
      <c r="D91" s="77"/>
      <c r="E91" s="77"/>
      <c r="F91" s="77"/>
    </row>
    <row r="92" spans="1:10" x14ac:dyDescent="0.25">
      <c r="A92" s="77"/>
      <c r="B92" s="77"/>
      <c r="C92" s="77"/>
      <c r="D92" s="77"/>
      <c r="E92" s="77"/>
      <c r="F92" s="77"/>
    </row>
    <row r="93" spans="1:10" x14ac:dyDescent="0.25">
      <c r="A93" s="6"/>
      <c r="B93" s="6"/>
      <c r="C93" s="6"/>
      <c r="D93" s="6"/>
      <c r="E93" s="6"/>
      <c r="F93" s="6"/>
    </row>
    <row r="94" spans="1:10" x14ac:dyDescent="0.25">
      <c r="A94" s="6" t="s">
        <v>239</v>
      </c>
      <c r="B94" s="6"/>
      <c r="C94" s="6"/>
      <c r="D94" s="6"/>
      <c r="E94" s="6"/>
      <c r="F94" s="6"/>
      <c r="I94" s="28"/>
    </row>
    <row r="95" spans="1:10" x14ac:dyDescent="0.25">
      <c r="A95" s="6"/>
      <c r="B95" s="6"/>
      <c r="C95" s="6"/>
      <c r="D95" s="6"/>
      <c r="E95" s="6"/>
      <c r="F95" s="6"/>
    </row>
    <row r="96" spans="1:10" x14ac:dyDescent="0.25">
      <c r="A96" s="6"/>
      <c r="B96" s="6"/>
      <c r="C96" s="6"/>
      <c r="D96" s="6"/>
      <c r="E96" s="6"/>
      <c r="F96" s="56"/>
      <c r="I96" s="28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/>
      <c r="B98" s="6"/>
      <c r="C98" s="6"/>
      <c r="D98" s="6"/>
      <c r="E98" s="6"/>
      <c r="F98" s="6"/>
      <c r="I98" s="28"/>
    </row>
    <row r="99" spans="1:9" x14ac:dyDescent="0.25">
      <c r="A99" s="27" t="s">
        <v>110</v>
      </c>
      <c r="B99" s="6"/>
      <c r="C99" s="27" t="s">
        <v>112</v>
      </c>
      <c r="D99" s="6"/>
      <c r="E99" s="6"/>
      <c r="F99" s="6"/>
      <c r="I99" s="28"/>
    </row>
    <row r="100" spans="1:9" x14ac:dyDescent="0.25">
      <c r="A100" s="27" t="s">
        <v>54</v>
      </c>
      <c r="B100" s="6"/>
      <c r="C100" s="27" t="s">
        <v>113</v>
      </c>
      <c r="D100" s="6"/>
      <c r="E100" s="6"/>
      <c r="F100" s="6"/>
      <c r="I100" s="28"/>
    </row>
    <row r="104" spans="1:9" x14ac:dyDescent="0.25">
      <c r="I104" s="28"/>
    </row>
  </sheetData>
  <mergeCells count="38">
    <mergeCell ref="D17:E17"/>
    <mergeCell ref="A20:E20"/>
    <mergeCell ref="B12:E12"/>
    <mergeCell ref="D16:E16"/>
    <mergeCell ref="A2:F2"/>
    <mergeCell ref="D18:E18"/>
    <mergeCell ref="A72:F72"/>
    <mergeCell ref="A81:F81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1:F71"/>
    <mergeCell ref="A42:F42"/>
    <mergeCell ref="A43:F43"/>
    <mergeCell ref="A44:F44"/>
    <mergeCell ref="A47:F47"/>
    <mergeCell ref="A48:F48"/>
    <mergeCell ref="A45:F45"/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"/>
  <sheetViews>
    <sheetView topLeftCell="A57" zoomScaleNormal="100" workbookViewId="0">
      <selection activeCell="C7" sqref="C7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5" customWidth="1"/>
    <col min="8" max="8" width="7.285156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8" ht="35.25" customHeight="1" x14ac:dyDescent="0.25">
      <c r="A1" s="58" t="s">
        <v>56</v>
      </c>
      <c r="B1" s="43" t="s">
        <v>57</v>
      </c>
      <c r="C1" s="16" t="s">
        <v>58</v>
      </c>
      <c r="D1" s="16" t="s">
        <v>89</v>
      </c>
      <c r="E1" s="16" t="s">
        <v>59</v>
      </c>
      <c r="F1" s="16"/>
      <c r="G1" s="37" t="s">
        <v>60</v>
      </c>
      <c r="H1" s="64" t="s">
        <v>61</v>
      </c>
    </row>
    <row r="2" spans="1:8" ht="24.75" customHeight="1" x14ac:dyDescent="0.25">
      <c r="A2" s="66">
        <v>46142</v>
      </c>
      <c r="B2" s="33">
        <v>256373</v>
      </c>
      <c r="C2" s="17" t="s">
        <v>88</v>
      </c>
      <c r="D2" s="17" t="s">
        <v>91</v>
      </c>
      <c r="E2" s="17" t="s">
        <v>73</v>
      </c>
      <c r="F2" s="17" t="s">
        <v>62</v>
      </c>
      <c r="G2" s="34">
        <v>2673</v>
      </c>
      <c r="H2" s="64">
        <v>231665</v>
      </c>
    </row>
    <row r="3" spans="1:8" ht="24" customHeight="1" x14ac:dyDescent="0.25">
      <c r="A3" s="13">
        <v>46140</v>
      </c>
      <c r="B3" s="33" t="s">
        <v>97</v>
      </c>
      <c r="C3" s="17" t="s">
        <v>114</v>
      </c>
      <c r="D3" s="17" t="s">
        <v>115</v>
      </c>
      <c r="E3" s="17" t="s">
        <v>86</v>
      </c>
      <c r="F3" s="17" t="s">
        <v>62</v>
      </c>
      <c r="G3" s="34">
        <v>4754.42</v>
      </c>
      <c r="H3" s="64">
        <v>2967</v>
      </c>
    </row>
    <row r="4" spans="1:8" ht="22.5" customHeight="1" x14ac:dyDescent="0.25">
      <c r="A4" s="13">
        <v>46140</v>
      </c>
      <c r="B4" s="33" t="s">
        <v>97</v>
      </c>
      <c r="C4" s="17" t="s">
        <v>87</v>
      </c>
      <c r="D4" s="17" t="s">
        <v>90</v>
      </c>
      <c r="E4" s="17" t="s">
        <v>73</v>
      </c>
      <c r="F4" s="17" t="s">
        <v>62</v>
      </c>
      <c r="G4" s="34">
        <v>2297.38</v>
      </c>
      <c r="H4" s="64">
        <v>2966</v>
      </c>
    </row>
    <row r="5" spans="1:8" ht="24" customHeight="1" x14ac:dyDescent="0.25">
      <c r="A5" s="13">
        <v>46141</v>
      </c>
      <c r="B5" s="33">
        <v>35771</v>
      </c>
      <c r="C5" s="17" t="s">
        <v>201</v>
      </c>
      <c r="D5" s="17" t="s">
        <v>199</v>
      </c>
      <c r="E5" s="17" t="s">
        <v>200</v>
      </c>
      <c r="F5" s="17" t="s">
        <v>62</v>
      </c>
      <c r="G5" s="34">
        <v>24030</v>
      </c>
      <c r="H5" s="64">
        <v>391645</v>
      </c>
    </row>
    <row r="6" spans="1:8" ht="25.5" customHeight="1" x14ac:dyDescent="0.25">
      <c r="A6" s="13">
        <v>46136</v>
      </c>
      <c r="B6" s="33" t="s">
        <v>174</v>
      </c>
      <c r="C6" s="17" t="s">
        <v>240</v>
      </c>
      <c r="D6" s="17"/>
      <c r="E6" s="17" t="s">
        <v>202</v>
      </c>
      <c r="F6" s="17" t="s">
        <v>62</v>
      </c>
      <c r="G6" s="34">
        <v>16452.88</v>
      </c>
      <c r="H6" s="64">
        <v>391696</v>
      </c>
    </row>
    <row r="7" spans="1:8" ht="24" customHeight="1" x14ac:dyDescent="0.25">
      <c r="A7" s="13">
        <v>46108</v>
      </c>
      <c r="B7" s="72">
        <v>634</v>
      </c>
      <c r="C7" s="52" t="s">
        <v>203</v>
      </c>
      <c r="D7" s="17" t="s">
        <v>204</v>
      </c>
      <c r="E7" s="17" t="s">
        <v>205</v>
      </c>
      <c r="F7" s="17" t="s">
        <v>32</v>
      </c>
      <c r="G7" s="34">
        <v>1809</v>
      </c>
      <c r="H7" s="64">
        <v>2955</v>
      </c>
    </row>
    <row r="8" spans="1:8" ht="24" customHeight="1" x14ac:dyDescent="0.25">
      <c r="A8" s="13">
        <v>46098</v>
      </c>
      <c r="B8" s="72">
        <v>466729</v>
      </c>
      <c r="C8" s="52" t="s">
        <v>206</v>
      </c>
      <c r="D8" s="17" t="s">
        <v>207</v>
      </c>
      <c r="E8" s="17" t="s">
        <v>208</v>
      </c>
      <c r="F8" s="17" t="s">
        <v>32</v>
      </c>
      <c r="G8" s="34">
        <v>1119.6500000000001</v>
      </c>
      <c r="H8" s="64">
        <v>2940</v>
      </c>
    </row>
    <row r="9" spans="1:8" ht="21.75" customHeight="1" x14ac:dyDescent="0.25">
      <c r="A9" s="13">
        <v>46122</v>
      </c>
      <c r="B9" s="33">
        <v>3965</v>
      </c>
      <c r="C9" s="52" t="s">
        <v>209</v>
      </c>
      <c r="D9" s="17" t="s">
        <v>210</v>
      </c>
      <c r="E9" s="17" t="s">
        <v>211</v>
      </c>
      <c r="F9" s="17" t="s">
        <v>211</v>
      </c>
      <c r="G9" s="34">
        <v>186.63</v>
      </c>
      <c r="H9" s="62">
        <v>2834480</v>
      </c>
    </row>
    <row r="10" spans="1:8" ht="24.75" customHeight="1" x14ac:dyDescent="0.25">
      <c r="A10" s="13">
        <v>46090</v>
      </c>
      <c r="B10" s="33">
        <v>189956</v>
      </c>
      <c r="C10" s="52" t="s">
        <v>212</v>
      </c>
      <c r="D10" s="17" t="s">
        <v>213</v>
      </c>
      <c r="E10" s="17" t="s">
        <v>214</v>
      </c>
      <c r="F10" s="17" t="s">
        <v>214</v>
      </c>
      <c r="G10" s="34">
        <v>552.20000000000005</v>
      </c>
      <c r="H10" s="62">
        <v>2937</v>
      </c>
    </row>
    <row r="11" spans="1:8" ht="26.25" customHeight="1" x14ac:dyDescent="0.25">
      <c r="A11" s="13">
        <v>46099</v>
      </c>
      <c r="B11" s="33">
        <v>2948</v>
      </c>
      <c r="C11" s="52" t="s">
        <v>216</v>
      </c>
      <c r="D11" s="17" t="s">
        <v>215</v>
      </c>
      <c r="E11" s="17" t="s">
        <v>214</v>
      </c>
      <c r="F11" s="17" t="s">
        <v>214</v>
      </c>
      <c r="G11" s="34">
        <v>31.8</v>
      </c>
      <c r="H11" s="62">
        <v>391693</v>
      </c>
    </row>
    <row r="12" spans="1:8" ht="23.25" customHeight="1" x14ac:dyDescent="0.25">
      <c r="A12" s="13">
        <v>46093</v>
      </c>
      <c r="B12" s="33">
        <v>2932</v>
      </c>
      <c r="C12" s="52" t="s">
        <v>216</v>
      </c>
      <c r="D12" s="17" t="s">
        <v>215</v>
      </c>
      <c r="E12" s="17" t="s">
        <v>214</v>
      </c>
      <c r="F12" s="17" t="s">
        <v>214</v>
      </c>
      <c r="G12" s="34">
        <v>41.48</v>
      </c>
      <c r="H12" s="62">
        <v>391693</v>
      </c>
    </row>
    <row r="13" spans="1:8" ht="23.25" customHeight="1" x14ac:dyDescent="0.25">
      <c r="A13" s="13">
        <v>46089</v>
      </c>
      <c r="B13" s="33">
        <v>2924</v>
      </c>
      <c r="C13" s="52" t="s">
        <v>216</v>
      </c>
      <c r="D13" s="17" t="s">
        <v>215</v>
      </c>
      <c r="E13" s="17" t="s">
        <v>217</v>
      </c>
      <c r="F13" s="17" t="s">
        <v>32</v>
      </c>
      <c r="G13" s="34">
        <v>1123.2</v>
      </c>
      <c r="H13" s="62">
        <v>391693</v>
      </c>
    </row>
    <row r="14" spans="1:8" ht="23.25" customHeight="1" x14ac:dyDescent="0.25">
      <c r="A14" s="13">
        <v>46090</v>
      </c>
      <c r="B14" s="33">
        <v>394668</v>
      </c>
      <c r="C14" s="52" t="s">
        <v>218</v>
      </c>
      <c r="D14" s="17" t="s">
        <v>187</v>
      </c>
      <c r="E14" s="17" t="s">
        <v>188</v>
      </c>
      <c r="F14" s="17" t="s">
        <v>32</v>
      </c>
      <c r="G14" s="34">
        <v>128.4</v>
      </c>
      <c r="H14" s="62">
        <v>2934</v>
      </c>
    </row>
    <row r="15" spans="1:8" ht="23.25" customHeight="1" x14ac:dyDescent="0.25">
      <c r="A15" s="13">
        <v>46097</v>
      </c>
      <c r="B15" s="33">
        <v>26669</v>
      </c>
      <c r="C15" s="52" t="s">
        <v>219</v>
      </c>
      <c r="D15" s="17" t="s">
        <v>220</v>
      </c>
      <c r="E15" s="17" t="s">
        <v>221</v>
      </c>
      <c r="F15" s="17" t="s">
        <v>222</v>
      </c>
      <c r="G15" s="34">
        <v>908.9</v>
      </c>
      <c r="H15" s="62">
        <v>2944</v>
      </c>
    </row>
    <row r="16" spans="1:8" ht="23.25" customHeight="1" x14ac:dyDescent="0.25">
      <c r="A16" s="13">
        <v>46113</v>
      </c>
      <c r="B16" s="33">
        <v>242</v>
      </c>
      <c r="C16" s="52" t="s">
        <v>225</v>
      </c>
      <c r="D16" s="17" t="s">
        <v>223</v>
      </c>
      <c r="E16" s="17" t="s">
        <v>224</v>
      </c>
      <c r="F16" s="17" t="s">
        <v>32</v>
      </c>
      <c r="G16" s="34">
        <v>780</v>
      </c>
      <c r="H16" s="62">
        <v>2945</v>
      </c>
    </row>
    <row r="17" spans="1:9" ht="23.25" customHeight="1" x14ac:dyDescent="0.25">
      <c r="A17" s="13">
        <v>46113</v>
      </c>
      <c r="B17" s="33">
        <v>242</v>
      </c>
      <c r="C17" s="52" t="s">
        <v>225</v>
      </c>
      <c r="D17" s="17" t="s">
        <v>223</v>
      </c>
      <c r="E17" s="17" t="s">
        <v>224</v>
      </c>
      <c r="F17" s="17" t="s">
        <v>32</v>
      </c>
      <c r="G17" s="34">
        <v>780</v>
      </c>
      <c r="H17" s="62">
        <v>2961</v>
      </c>
    </row>
    <row r="18" spans="1:9" ht="23.25" customHeight="1" x14ac:dyDescent="0.25">
      <c r="A18" s="13">
        <v>46092</v>
      </c>
      <c r="B18" s="33">
        <v>7624</v>
      </c>
      <c r="C18" s="52" t="s">
        <v>226</v>
      </c>
      <c r="D18" s="17" t="s">
        <v>227</v>
      </c>
      <c r="E18" s="17" t="s">
        <v>228</v>
      </c>
      <c r="F18" s="17" t="s">
        <v>32</v>
      </c>
      <c r="G18" s="34">
        <v>510</v>
      </c>
      <c r="H18" s="62">
        <v>39110</v>
      </c>
    </row>
    <row r="19" spans="1:9" ht="24" customHeight="1" x14ac:dyDescent="0.25">
      <c r="A19" s="13">
        <v>46136</v>
      </c>
      <c r="B19" s="33">
        <v>58</v>
      </c>
      <c r="C19" s="52" t="s">
        <v>175</v>
      </c>
      <c r="D19" s="17" t="s">
        <v>176</v>
      </c>
      <c r="E19" s="17" t="s">
        <v>167</v>
      </c>
      <c r="F19" s="17" t="s">
        <v>167</v>
      </c>
      <c r="G19" s="34">
        <v>1612.79</v>
      </c>
      <c r="H19" s="62">
        <v>8387572</v>
      </c>
    </row>
    <row r="20" spans="1:9" ht="24" customHeight="1" x14ac:dyDescent="0.25">
      <c r="A20" s="51">
        <v>46112</v>
      </c>
      <c r="B20" s="33" t="s">
        <v>95</v>
      </c>
      <c r="C20" s="52" t="s">
        <v>96</v>
      </c>
      <c r="D20" s="17" t="s">
        <v>65</v>
      </c>
      <c r="E20" s="17" t="s">
        <v>167</v>
      </c>
      <c r="F20" s="17" t="s">
        <v>167</v>
      </c>
      <c r="G20" s="34">
        <v>16.72</v>
      </c>
      <c r="H20" s="62">
        <v>391473</v>
      </c>
    </row>
    <row r="21" spans="1:9" ht="23.25" customHeight="1" x14ac:dyDescent="0.25">
      <c r="A21" s="51">
        <v>46112</v>
      </c>
      <c r="B21" s="33" t="s">
        <v>95</v>
      </c>
      <c r="C21" s="52" t="s">
        <v>96</v>
      </c>
      <c r="D21" s="17" t="s">
        <v>65</v>
      </c>
      <c r="E21" s="17" t="s">
        <v>167</v>
      </c>
      <c r="F21" s="17" t="s">
        <v>167</v>
      </c>
      <c r="G21" s="34">
        <v>51.84</v>
      </c>
      <c r="H21" s="62">
        <v>391474</v>
      </c>
    </row>
    <row r="22" spans="1:9" ht="23.25" customHeight="1" x14ac:dyDescent="0.25">
      <c r="A22" s="13">
        <v>46122</v>
      </c>
      <c r="B22" s="33">
        <v>55</v>
      </c>
      <c r="C22" s="52" t="s">
        <v>175</v>
      </c>
      <c r="D22" s="17" t="s">
        <v>176</v>
      </c>
      <c r="E22" s="17" t="s">
        <v>167</v>
      </c>
      <c r="F22" s="17" t="s">
        <v>167</v>
      </c>
      <c r="G22" s="34">
        <v>763.74</v>
      </c>
      <c r="H22" s="62">
        <v>4813928</v>
      </c>
    </row>
    <row r="23" spans="1:9" ht="24" customHeight="1" x14ac:dyDescent="0.25">
      <c r="A23" s="13">
        <v>46125</v>
      </c>
      <c r="B23" s="33">
        <v>74</v>
      </c>
      <c r="C23" s="52" t="s">
        <v>156</v>
      </c>
      <c r="D23" s="17" t="s">
        <v>157</v>
      </c>
      <c r="E23" s="17" t="s">
        <v>155</v>
      </c>
      <c r="F23" s="17" t="s">
        <v>33</v>
      </c>
      <c r="G23" s="34">
        <v>2000</v>
      </c>
      <c r="H23" s="62">
        <v>4813961</v>
      </c>
      <c r="I23" s="54"/>
    </row>
    <row r="24" spans="1:9" ht="24" customHeight="1" x14ac:dyDescent="0.25">
      <c r="A24" s="51">
        <v>46122</v>
      </c>
      <c r="B24" s="33">
        <v>25701</v>
      </c>
      <c r="C24" s="52" t="s">
        <v>108</v>
      </c>
      <c r="D24" s="17" t="s">
        <v>109</v>
      </c>
      <c r="E24" s="53" t="s">
        <v>150</v>
      </c>
      <c r="F24" s="17" t="s">
        <v>33</v>
      </c>
      <c r="G24" s="34">
        <v>2518.94</v>
      </c>
      <c r="H24" s="64">
        <v>2951</v>
      </c>
      <c r="I24" s="54"/>
    </row>
    <row r="25" spans="1:9" ht="24" customHeight="1" x14ac:dyDescent="0.25">
      <c r="A25" s="51">
        <v>46112</v>
      </c>
      <c r="B25" s="33" t="s">
        <v>95</v>
      </c>
      <c r="C25" s="52" t="s">
        <v>96</v>
      </c>
      <c r="D25" s="17" t="s">
        <v>65</v>
      </c>
      <c r="E25" s="53" t="s">
        <v>150</v>
      </c>
      <c r="F25" s="17" t="s">
        <v>33</v>
      </c>
      <c r="G25" s="34">
        <v>31.02</v>
      </c>
      <c r="H25" s="62">
        <v>391473</v>
      </c>
      <c r="I25" s="54"/>
    </row>
    <row r="26" spans="1:9" ht="24" customHeight="1" x14ac:dyDescent="0.25">
      <c r="A26" s="51">
        <v>46112</v>
      </c>
      <c r="B26" s="33" t="s">
        <v>95</v>
      </c>
      <c r="C26" s="52" t="s">
        <v>96</v>
      </c>
      <c r="D26" s="17" t="s">
        <v>65</v>
      </c>
      <c r="E26" s="53" t="s">
        <v>150</v>
      </c>
      <c r="F26" s="17" t="s">
        <v>33</v>
      </c>
      <c r="G26" s="34">
        <v>96.16</v>
      </c>
      <c r="H26" s="62">
        <v>391474</v>
      </c>
      <c r="I26" s="54"/>
    </row>
    <row r="27" spans="1:9" ht="24" customHeight="1" x14ac:dyDescent="0.25">
      <c r="A27" s="51">
        <v>46122</v>
      </c>
      <c r="B27" s="33">
        <v>25700</v>
      </c>
      <c r="C27" s="52" t="s">
        <v>108</v>
      </c>
      <c r="D27" s="17" t="s">
        <v>109</v>
      </c>
      <c r="E27" s="53" t="s">
        <v>150</v>
      </c>
      <c r="F27" s="17" t="s">
        <v>33</v>
      </c>
      <c r="G27" s="34">
        <v>1539.14</v>
      </c>
      <c r="H27" s="62">
        <v>2952</v>
      </c>
      <c r="I27" s="54"/>
    </row>
    <row r="28" spans="1:9" ht="24" customHeight="1" x14ac:dyDescent="0.25">
      <c r="A28" s="51">
        <v>46112</v>
      </c>
      <c r="B28" s="33" t="s">
        <v>95</v>
      </c>
      <c r="C28" s="52" t="s">
        <v>96</v>
      </c>
      <c r="D28" s="17" t="s">
        <v>65</v>
      </c>
      <c r="E28" s="53" t="s">
        <v>150</v>
      </c>
      <c r="F28" s="17" t="s">
        <v>33</v>
      </c>
      <c r="G28" s="34">
        <v>3.08</v>
      </c>
      <c r="H28" s="62">
        <v>391473</v>
      </c>
      <c r="I28" s="54"/>
    </row>
    <row r="29" spans="1:9" ht="24" customHeight="1" x14ac:dyDescent="0.25">
      <c r="A29" s="51">
        <v>46112</v>
      </c>
      <c r="B29" s="33" t="s">
        <v>95</v>
      </c>
      <c r="C29" s="52" t="s">
        <v>96</v>
      </c>
      <c r="D29" s="17" t="s">
        <v>65</v>
      </c>
      <c r="E29" s="53" t="s">
        <v>150</v>
      </c>
      <c r="F29" s="17" t="s">
        <v>33</v>
      </c>
      <c r="G29" s="34">
        <v>9.5299999999999994</v>
      </c>
      <c r="H29" s="62">
        <v>391474</v>
      </c>
      <c r="I29" s="54"/>
    </row>
    <row r="30" spans="1:9" ht="24" customHeight="1" x14ac:dyDescent="0.25">
      <c r="A30" s="13">
        <v>46111</v>
      </c>
      <c r="B30" s="33">
        <v>72</v>
      </c>
      <c r="C30" s="17" t="s">
        <v>169</v>
      </c>
      <c r="D30" s="17" t="s">
        <v>122</v>
      </c>
      <c r="E30" s="17" t="s">
        <v>123</v>
      </c>
      <c r="F30" s="17" t="s">
        <v>33</v>
      </c>
      <c r="G30" s="34">
        <v>17690.25</v>
      </c>
      <c r="H30" s="62">
        <v>391064</v>
      </c>
      <c r="I30" s="54"/>
    </row>
    <row r="31" spans="1:9" ht="24" customHeight="1" x14ac:dyDescent="0.25">
      <c r="A31" s="13">
        <v>46111</v>
      </c>
      <c r="B31" s="33">
        <v>995</v>
      </c>
      <c r="C31" s="17" t="s">
        <v>126</v>
      </c>
      <c r="D31" s="17" t="s">
        <v>124</v>
      </c>
      <c r="E31" s="17" t="s">
        <v>125</v>
      </c>
      <c r="F31" s="17" t="s">
        <v>33</v>
      </c>
      <c r="G31" s="34">
        <v>540</v>
      </c>
      <c r="H31" s="62">
        <v>2960</v>
      </c>
      <c r="I31" s="54"/>
    </row>
    <row r="32" spans="1:9" ht="24" customHeight="1" x14ac:dyDescent="0.25">
      <c r="A32" s="13">
        <v>46122</v>
      </c>
      <c r="B32" s="33">
        <v>32031</v>
      </c>
      <c r="C32" s="17" t="s">
        <v>127</v>
      </c>
      <c r="D32" s="17" t="s">
        <v>128</v>
      </c>
      <c r="E32" s="17" t="s">
        <v>129</v>
      </c>
      <c r="F32" s="17" t="s">
        <v>33</v>
      </c>
      <c r="G32" s="34">
        <v>270.5</v>
      </c>
      <c r="H32" s="62">
        <v>2958</v>
      </c>
      <c r="I32" s="54"/>
    </row>
    <row r="33" spans="1:12" ht="24" customHeight="1" x14ac:dyDescent="0.25">
      <c r="A33" s="13">
        <v>46110</v>
      </c>
      <c r="B33" s="33">
        <v>801</v>
      </c>
      <c r="C33" s="52" t="s">
        <v>158</v>
      </c>
      <c r="D33" s="17" t="s">
        <v>159</v>
      </c>
      <c r="E33" s="53" t="s">
        <v>189</v>
      </c>
      <c r="F33" s="17" t="s">
        <v>33</v>
      </c>
      <c r="G33" s="34">
        <v>1552</v>
      </c>
      <c r="H33" s="62">
        <v>2949</v>
      </c>
      <c r="I33" s="54"/>
    </row>
    <row r="34" spans="1:12" ht="24" customHeight="1" x14ac:dyDescent="0.25">
      <c r="A34" s="13">
        <v>46112</v>
      </c>
      <c r="B34" s="33">
        <v>739</v>
      </c>
      <c r="C34" s="17" t="s">
        <v>190</v>
      </c>
      <c r="D34" s="17" t="s">
        <v>191</v>
      </c>
      <c r="E34" s="17" t="s">
        <v>192</v>
      </c>
      <c r="F34" s="17" t="s">
        <v>33</v>
      </c>
      <c r="G34" s="34">
        <v>900</v>
      </c>
      <c r="H34" s="62">
        <v>231824</v>
      </c>
      <c r="I34" s="54"/>
    </row>
    <row r="35" spans="1:12" ht="24" customHeight="1" x14ac:dyDescent="0.25">
      <c r="A35" s="13">
        <v>46122</v>
      </c>
      <c r="B35" s="33">
        <v>748</v>
      </c>
      <c r="C35" s="17" t="s">
        <v>190</v>
      </c>
      <c r="D35" s="17" t="s">
        <v>191</v>
      </c>
      <c r="E35" s="17" t="s">
        <v>192</v>
      </c>
      <c r="F35" s="17" t="s">
        <v>33</v>
      </c>
      <c r="G35" s="34">
        <v>780</v>
      </c>
      <c r="H35" s="62">
        <v>231482</v>
      </c>
      <c r="I35" s="54"/>
    </row>
    <row r="36" spans="1:12" ht="22.5" customHeight="1" x14ac:dyDescent="0.25">
      <c r="A36" s="39"/>
      <c r="B36" s="40"/>
      <c r="C36" s="41"/>
      <c r="D36" s="41"/>
      <c r="E36" s="41"/>
      <c r="F36" s="41"/>
      <c r="G36" s="42">
        <f>SUM(G2:G35)</f>
        <v>88554.650000000009</v>
      </c>
      <c r="H36" s="65"/>
      <c r="I36" s="73"/>
    </row>
    <row r="37" spans="1:12" ht="36" customHeight="1" x14ac:dyDescent="0.25">
      <c r="A37" s="48" t="s">
        <v>56</v>
      </c>
      <c r="B37" s="43" t="s">
        <v>57</v>
      </c>
      <c r="C37" s="16" t="s">
        <v>58</v>
      </c>
      <c r="D37" s="16" t="s">
        <v>89</v>
      </c>
      <c r="E37" s="16" t="s">
        <v>59</v>
      </c>
      <c r="F37" s="16"/>
      <c r="G37" s="37" t="s">
        <v>60</v>
      </c>
      <c r="H37" s="64"/>
      <c r="I37" s="73"/>
    </row>
    <row r="38" spans="1:12" ht="24" customHeight="1" x14ac:dyDescent="0.25">
      <c r="A38" s="13">
        <v>46114</v>
      </c>
      <c r="B38" s="33">
        <v>102</v>
      </c>
      <c r="C38" s="52" t="s">
        <v>229</v>
      </c>
      <c r="D38" s="17" t="s">
        <v>230</v>
      </c>
      <c r="E38" s="17" t="s">
        <v>192</v>
      </c>
      <c r="F38" s="17" t="s">
        <v>33</v>
      </c>
      <c r="G38" s="34">
        <v>1780</v>
      </c>
      <c r="H38" s="62">
        <v>8392516</v>
      </c>
      <c r="I38" s="54"/>
    </row>
    <row r="39" spans="1:12" ht="25.5" customHeight="1" x14ac:dyDescent="0.25">
      <c r="A39" s="13">
        <v>46139</v>
      </c>
      <c r="B39" s="33">
        <v>1512</v>
      </c>
      <c r="C39" s="17" t="s">
        <v>231</v>
      </c>
      <c r="D39" s="17" t="s">
        <v>232</v>
      </c>
      <c r="E39" s="17" t="s">
        <v>233</v>
      </c>
      <c r="F39" s="17" t="s">
        <v>33</v>
      </c>
      <c r="G39" s="34">
        <v>1250</v>
      </c>
      <c r="H39" s="64">
        <v>2968</v>
      </c>
      <c r="I39" s="73"/>
    </row>
    <row r="40" spans="1:12" ht="24" customHeight="1" x14ac:dyDescent="0.25">
      <c r="A40" s="13">
        <v>46085</v>
      </c>
      <c r="B40" s="33">
        <v>2861</v>
      </c>
      <c r="C40" s="52" t="s">
        <v>178</v>
      </c>
      <c r="D40" s="17" t="s">
        <v>179</v>
      </c>
      <c r="E40" s="17" t="s">
        <v>180</v>
      </c>
      <c r="F40" s="17" t="s">
        <v>33</v>
      </c>
      <c r="G40" s="34">
        <v>1330</v>
      </c>
      <c r="H40" s="62">
        <v>2935</v>
      </c>
    </row>
    <row r="41" spans="1:12" ht="24" customHeight="1" x14ac:dyDescent="0.25">
      <c r="A41" s="13">
        <v>46128</v>
      </c>
      <c r="B41" s="33">
        <v>140502</v>
      </c>
      <c r="C41" s="52" t="s">
        <v>161</v>
      </c>
      <c r="D41" s="17" t="s">
        <v>162</v>
      </c>
      <c r="E41" s="53" t="s">
        <v>160</v>
      </c>
      <c r="F41" s="17" t="s">
        <v>33</v>
      </c>
      <c r="G41" s="34">
        <v>496.35</v>
      </c>
      <c r="H41" s="64">
        <v>391846</v>
      </c>
    </row>
    <row r="42" spans="1:12" ht="24" customHeight="1" x14ac:dyDescent="0.25">
      <c r="A42" s="13">
        <v>46118</v>
      </c>
      <c r="B42" s="33">
        <v>11590</v>
      </c>
      <c r="C42" s="52" t="s">
        <v>171</v>
      </c>
      <c r="D42" s="17" t="s">
        <v>172</v>
      </c>
      <c r="E42" s="17" t="s">
        <v>173</v>
      </c>
      <c r="F42" s="17" t="s">
        <v>33</v>
      </c>
      <c r="G42" s="34">
        <v>3369.21</v>
      </c>
      <c r="H42" s="62">
        <v>2938</v>
      </c>
    </row>
    <row r="43" spans="1:12" ht="24" customHeight="1" x14ac:dyDescent="0.25">
      <c r="A43" s="13">
        <v>46112</v>
      </c>
      <c r="B43" s="33" t="s">
        <v>95</v>
      </c>
      <c r="C43" s="52" t="s">
        <v>96</v>
      </c>
      <c r="D43" s="17" t="s">
        <v>65</v>
      </c>
      <c r="E43" s="17" t="s">
        <v>173</v>
      </c>
      <c r="F43" s="17" t="s">
        <v>33</v>
      </c>
      <c r="G43" s="34">
        <v>53.85</v>
      </c>
      <c r="H43" s="62">
        <v>391473</v>
      </c>
    </row>
    <row r="44" spans="1:12" ht="24" customHeight="1" x14ac:dyDescent="0.25">
      <c r="A44" s="13">
        <v>46112</v>
      </c>
      <c r="B44" s="33" t="s">
        <v>95</v>
      </c>
      <c r="C44" s="52" t="s">
        <v>96</v>
      </c>
      <c r="D44" s="17" t="s">
        <v>65</v>
      </c>
      <c r="E44" s="17" t="s">
        <v>173</v>
      </c>
      <c r="F44" s="17" t="s">
        <v>33</v>
      </c>
      <c r="G44" s="34">
        <v>166.94</v>
      </c>
      <c r="H44" s="62">
        <v>391474</v>
      </c>
    </row>
    <row r="45" spans="1:12" ht="24" customHeight="1" x14ac:dyDescent="0.25">
      <c r="A45" s="13">
        <v>46114</v>
      </c>
      <c r="B45" s="33">
        <v>31805</v>
      </c>
      <c r="C45" s="52" t="s">
        <v>181</v>
      </c>
      <c r="D45" s="17" t="s">
        <v>182</v>
      </c>
      <c r="E45" s="17" t="s">
        <v>183</v>
      </c>
      <c r="F45" s="17" t="s">
        <v>33</v>
      </c>
      <c r="G45" s="34">
        <v>235.24</v>
      </c>
      <c r="H45" s="62">
        <v>2959</v>
      </c>
    </row>
    <row r="46" spans="1:12" ht="24" customHeight="1" x14ac:dyDescent="0.25">
      <c r="A46" s="13">
        <v>46112</v>
      </c>
      <c r="B46" s="33" t="s">
        <v>95</v>
      </c>
      <c r="C46" s="52" t="s">
        <v>96</v>
      </c>
      <c r="D46" s="17" t="s">
        <v>65</v>
      </c>
      <c r="E46" s="17" t="s">
        <v>183</v>
      </c>
      <c r="F46" s="17" t="s">
        <v>33</v>
      </c>
      <c r="G46" s="34">
        <v>11.47</v>
      </c>
      <c r="H46" s="62">
        <v>391474</v>
      </c>
    </row>
    <row r="47" spans="1:12" ht="25.5" customHeight="1" x14ac:dyDescent="0.25">
      <c r="A47" s="13">
        <v>46106</v>
      </c>
      <c r="B47" s="33">
        <v>2418</v>
      </c>
      <c r="C47" s="17" t="s">
        <v>118</v>
      </c>
      <c r="D47" s="17" t="s">
        <v>116</v>
      </c>
      <c r="E47" s="17" t="s">
        <v>117</v>
      </c>
      <c r="F47" s="17" t="s">
        <v>99</v>
      </c>
      <c r="G47" s="34">
        <v>1500</v>
      </c>
      <c r="H47" s="62">
        <v>2943</v>
      </c>
      <c r="I47" s="73"/>
      <c r="L47" s="29"/>
    </row>
    <row r="48" spans="1:12" ht="26.25" customHeight="1" x14ac:dyDescent="0.25">
      <c r="A48" s="13">
        <v>46128</v>
      </c>
      <c r="B48" s="67" t="s">
        <v>98</v>
      </c>
      <c r="C48" s="17" t="s">
        <v>120</v>
      </c>
      <c r="D48" s="17" t="s">
        <v>121</v>
      </c>
      <c r="E48" s="17" t="s">
        <v>119</v>
      </c>
      <c r="F48" s="17" t="s">
        <v>99</v>
      </c>
      <c r="G48" s="34">
        <v>3960</v>
      </c>
      <c r="H48" s="62">
        <v>2947</v>
      </c>
      <c r="I48" s="73"/>
      <c r="L48" s="29"/>
    </row>
    <row r="49" spans="1:12" ht="26.25" customHeight="1" x14ac:dyDescent="0.25">
      <c r="A49" s="13">
        <v>46128</v>
      </c>
      <c r="B49" s="68" t="s">
        <v>98</v>
      </c>
      <c r="C49" s="17" t="s">
        <v>120</v>
      </c>
      <c r="D49" s="17" t="s">
        <v>121</v>
      </c>
      <c r="E49" s="17" t="s">
        <v>119</v>
      </c>
      <c r="F49" s="17" t="s">
        <v>99</v>
      </c>
      <c r="G49" s="34">
        <v>8832.94</v>
      </c>
      <c r="H49" s="62">
        <v>2946</v>
      </c>
      <c r="I49" s="73"/>
      <c r="L49" s="29"/>
    </row>
    <row r="50" spans="1:12" ht="26.25" customHeight="1" x14ac:dyDescent="0.25">
      <c r="A50" s="13">
        <v>46139</v>
      </c>
      <c r="B50" s="33" t="s">
        <v>98</v>
      </c>
      <c r="C50" s="17" t="s">
        <v>130</v>
      </c>
      <c r="D50" s="17" t="s">
        <v>131</v>
      </c>
      <c r="E50" s="17" t="s">
        <v>132</v>
      </c>
      <c r="F50" s="17" t="s">
        <v>99</v>
      </c>
      <c r="G50" s="34">
        <v>3406.17</v>
      </c>
      <c r="H50" s="62">
        <v>2969</v>
      </c>
      <c r="I50" s="73"/>
      <c r="L50" s="29"/>
    </row>
    <row r="51" spans="1:12" ht="23.25" customHeight="1" x14ac:dyDescent="0.25">
      <c r="A51" s="13">
        <v>46139</v>
      </c>
      <c r="B51" s="33" t="s">
        <v>98</v>
      </c>
      <c r="C51" s="17" t="s">
        <v>130</v>
      </c>
      <c r="D51" s="17" t="s">
        <v>131</v>
      </c>
      <c r="E51" s="17" t="s">
        <v>132</v>
      </c>
      <c r="F51" s="17" t="s">
        <v>99</v>
      </c>
      <c r="G51" s="34">
        <v>1014.44</v>
      </c>
      <c r="H51" s="62">
        <v>2956</v>
      </c>
      <c r="I51" s="73"/>
      <c r="L51" s="29"/>
    </row>
    <row r="52" spans="1:12" ht="24" customHeight="1" x14ac:dyDescent="0.25">
      <c r="A52" s="13">
        <v>46113</v>
      </c>
      <c r="B52" s="59" t="s">
        <v>98</v>
      </c>
      <c r="C52" s="17" t="s">
        <v>141</v>
      </c>
      <c r="D52" s="17" t="s">
        <v>133</v>
      </c>
      <c r="E52" s="17" t="s">
        <v>134</v>
      </c>
      <c r="F52" s="17" t="s">
        <v>99</v>
      </c>
      <c r="G52" s="34">
        <v>11840</v>
      </c>
      <c r="H52" s="62">
        <v>2962</v>
      </c>
      <c r="I52" s="73"/>
      <c r="L52" s="29"/>
    </row>
    <row r="53" spans="1:12" ht="24.75" customHeight="1" x14ac:dyDescent="0.25">
      <c r="A53" s="13">
        <v>46113</v>
      </c>
      <c r="B53" s="33">
        <v>2178</v>
      </c>
      <c r="C53" s="17" t="s">
        <v>135</v>
      </c>
      <c r="D53" s="17" t="s">
        <v>136</v>
      </c>
      <c r="E53" s="17" t="s">
        <v>137</v>
      </c>
      <c r="F53" s="17" t="s">
        <v>99</v>
      </c>
      <c r="G53" s="34">
        <v>3331.57</v>
      </c>
      <c r="H53" s="62">
        <v>2965</v>
      </c>
      <c r="I53" s="73"/>
      <c r="L53" s="29"/>
    </row>
    <row r="54" spans="1:12" ht="24" customHeight="1" x14ac:dyDescent="0.25">
      <c r="A54" s="13">
        <v>46139</v>
      </c>
      <c r="B54" s="33" t="s">
        <v>98</v>
      </c>
      <c r="C54" s="17" t="s">
        <v>127</v>
      </c>
      <c r="D54" s="17" t="s">
        <v>128</v>
      </c>
      <c r="E54" s="17" t="s">
        <v>138</v>
      </c>
      <c r="F54" s="17" t="s">
        <v>99</v>
      </c>
      <c r="G54" s="34">
        <v>794.69</v>
      </c>
      <c r="H54" s="62">
        <v>2957</v>
      </c>
      <c r="I54" s="73"/>
      <c r="L54" s="29"/>
    </row>
    <row r="55" spans="1:12" ht="24.75" customHeight="1" x14ac:dyDescent="0.25">
      <c r="A55" s="13">
        <v>46116</v>
      </c>
      <c r="B55" s="33">
        <v>38810</v>
      </c>
      <c r="C55" s="17" t="s">
        <v>165</v>
      </c>
      <c r="D55" s="17" t="s">
        <v>139</v>
      </c>
      <c r="E55" s="17" t="s">
        <v>140</v>
      </c>
      <c r="F55" s="17" t="s">
        <v>99</v>
      </c>
      <c r="G55" s="34">
        <v>1980</v>
      </c>
      <c r="H55" s="62">
        <v>2941</v>
      </c>
      <c r="I55" s="73"/>
      <c r="L55" s="29"/>
    </row>
    <row r="56" spans="1:12" ht="25.5" customHeight="1" x14ac:dyDescent="0.25">
      <c r="A56" s="13">
        <v>46116</v>
      </c>
      <c r="B56" s="33">
        <v>38812</v>
      </c>
      <c r="C56" s="17" t="s">
        <v>165</v>
      </c>
      <c r="D56" s="17" t="s">
        <v>139</v>
      </c>
      <c r="E56" s="17" t="s">
        <v>140</v>
      </c>
      <c r="F56" s="17" t="s">
        <v>99</v>
      </c>
      <c r="G56" s="34">
        <v>685.14</v>
      </c>
      <c r="H56" s="62">
        <v>2942</v>
      </c>
      <c r="I56" s="73"/>
      <c r="L56" s="29"/>
    </row>
    <row r="57" spans="1:12" ht="24.75" customHeight="1" x14ac:dyDescent="0.25">
      <c r="A57" s="13">
        <v>46121</v>
      </c>
      <c r="B57" s="33">
        <v>30355</v>
      </c>
      <c r="C57" s="17" t="s">
        <v>142</v>
      </c>
      <c r="D57" s="17" t="s">
        <v>143</v>
      </c>
      <c r="E57" s="17" t="s">
        <v>144</v>
      </c>
      <c r="F57" s="17" t="s">
        <v>99</v>
      </c>
      <c r="G57" s="34">
        <v>24568.74</v>
      </c>
      <c r="H57" s="62">
        <v>2953</v>
      </c>
      <c r="I57" s="73"/>
      <c r="L57" s="29"/>
    </row>
    <row r="58" spans="1:12" ht="23.25" customHeight="1" x14ac:dyDescent="0.25">
      <c r="A58" s="13">
        <v>46122</v>
      </c>
      <c r="B58" s="33">
        <v>11579</v>
      </c>
      <c r="C58" s="17" t="s">
        <v>145</v>
      </c>
      <c r="D58" s="17" t="s">
        <v>146</v>
      </c>
      <c r="E58" s="17" t="s">
        <v>147</v>
      </c>
      <c r="F58" s="17" t="s">
        <v>99</v>
      </c>
      <c r="G58" s="34">
        <v>3596</v>
      </c>
      <c r="H58" s="62">
        <v>2964</v>
      </c>
      <c r="I58" s="73"/>
      <c r="L58" s="29"/>
    </row>
    <row r="59" spans="1:12" ht="23.25" customHeight="1" x14ac:dyDescent="0.25">
      <c r="A59" s="13">
        <v>46120</v>
      </c>
      <c r="B59" s="33" t="s">
        <v>98</v>
      </c>
      <c r="C59" s="17" t="s">
        <v>163</v>
      </c>
      <c r="D59" s="17" t="s">
        <v>164</v>
      </c>
      <c r="E59" s="17" t="s">
        <v>154</v>
      </c>
      <c r="F59" s="17" t="s">
        <v>99</v>
      </c>
      <c r="G59" s="34">
        <v>2459.66</v>
      </c>
      <c r="H59" s="62">
        <v>2936</v>
      </c>
      <c r="I59" s="73"/>
      <c r="L59" s="29"/>
    </row>
    <row r="60" spans="1:12" ht="24.75" customHeight="1" x14ac:dyDescent="0.25">
      <c r="A60" s="13">
        <v>46118</v>
      </c>
      <c r="B60" s="33">
        <v>1633</v>
      </c>
      <c r="C60" s="17" t="s">
        <v>184</v>
      </c>
      <c r="D60" s="17" t="s">
        <v>185</v>
      </c>
      <c r="E60" s="17" t="s">
        <v>186</v>
      </c>
      <c r="F60" s="17" t="s">
        <v>99</v>
      </c>
      <c r="G60" s="34">
        <v>1182</v>
      </c>
      <c r="H60" s="62">
        <v>2950</v>
      </c>
      <c r="I60" s="73"/>
      <c r="L60" s="29"/>
    </row>
    <row r="61" spans="1:12" ht="24.75" customHeight="1" x14ac:dyDescent="0.25">
      <c r="A61" s="13">
        <v>46122</v>
      </c>
      <c r="B61" s="33" t="s">
        <v>98</v>
      </c>
      <c r="C61" s="17" t="s">
        <v>193</v>
      </c>
      <c r="D61" s="17" t="s">
        <v>194</v>
      </c>
      <c r="E61" s="17" t="s">
        <v>195</v>
      </c>
      <c r="F61" s="17" t="s">
        <v>99</v>
      </c>
      <c r="G61" s="34">
        <v>205</v>
      </c>
      <c r="H61" s="62">
        <v>2939</v>
      </c>
      <c r="I61" s="73"/>
      <c r="L61" s="29"/>
    </row>
    <row r="62" spans="1:12" ht="20.25" customHeight="1" x14ac:dyDescent="0.25">
      <c r="A62" s="13">
        <v>46129</v>
      </c>
      <c r="B62" s="33" t="s">
        <v>98</v>
      </c>
      <c r="C62" s="33" t="s">
        <v>105</v>
      </c>
      <c r="D62" s="17" t="s">
        <v>106</v>
      </c>
      <c r="E62" s="17" t="s">
        <v>107</v>
      </c>
      <c r="F62" s="17" t="s">
        <v>100</v>
      </c>
      <c r="G62" s="34">
        <v>674.8</v>
      </c>
      <c r="H62" s="38">
        <v>5963020</v>
      </c>
      <c r="I62" s="73"/>
    </row>
    <row r="63" spans="1:12" ht="23.25" customHeight="1" x14ac:dyDescent="0.25">
      <c r="A63" s="13">
        <v>46128</v>
      </c>
      <c r="B63" s="33" t="s">
        <v>97</v>
      </c>
      <c r="C63" s="17" t="s">
        <v>151</v>
      </c>
      <c r="D63" s="57" t="s">
        <v>152</v>
      </c>
      <c r="E63" s="17" t="s">
        <v>153</v>
      </c>
      <c r="F63" s="17" t="s">
        <v>104</v>
      </c>
      <c r="G63" s="34">
        <v>494.28</v>
      </c>
      <c r="H63" s="62">
        <v>2948</v>
      </c>
    </row>
    <row r="64" spans="1:12" ht="24" customHeight="1" x14ac:dyDescent="0.25">
      <c r="A64" s="13">
        <v>46122</v>
      </c>
      <c r="B64" s="33">
        <v>3919906</v>
      </c>
      <c r="C64" s="17" t="s">
        <v>101</v>
      </c>
      <c r="D64" s="17" t="s">
        <v>102</v>
      </c>
      <c r="E64" s="17" t="s">
        <v>103</v>
      </c>
      <c r="F64" s="17" t="s">
        <v>104</v>
      </c>
      <c r="G64" s="34">
        <v>1562.04</v>
      </c>
      <c r="H64" s="64">
        <v>2963</v>
      </c>
    </row>
    <row r="65" spans="1:10" ht="21" customHeight="1" x14ac:dyDescent="0.25">
      <c r="A65" s="13">
        <v>46136</v>
      </c>
      <c r="B65" s="33" t="s">
        <v>97</v>
      </c>
      <c r="C65" s="17" t="s">
        <v>196</v>
      </c>
      <c r="D65" s="17" t="s">
        <v>197</v>
      </c>
      <c r="E65" s="17" t="s">
        <v>198</v>
      </c>
      <c r="F65" s="17" t="s">
        <v>100</v>
      </c>
      <c r="G65" s="34">
        <v>299.99</v>
      </c>
      <c r="H65" s="62">
        <v>2954</v>
      </c>
    </row>
    <row r="66" spans="1:10" ht="24" customHeight="1" x14ac:dyDescent="0.25">
      <c r="A66" s="13">
        <v>46128</v>
      </c>
      <c r="B66" s="33" t="s">
        <v>174</v>
      </c>
      <c r="C66" s="17" t="s">
        <v>234</v>
      </c>
      <c r="D66" s="17" t="s">
        <v>235</v>
      </c>
      <c r="E66" s="17" t="s">
        <v>236</v>
      </c>
      <c r="F66" s="17" t="s">
        <v>104</v>
      </c>
      <c r="G66" s="34">
        <v>1215.0899999999999</v>
      </c>
      <c r="H66" s="62">
        <v>4950192</v>
      </c>
    </row>
    <row r="67" spans="1:10" ht="24" customHeight="1" x14ac:dyDescent="0.25">
      <c r="A67" s="13"/>
      <c r="B67" s="33" t="s">
        <v>166</v>
      </c>
      <c r="C67" s="17" t="s">
        <v>93</v>
      </c>
      <c r="D67" s="17"/>
      <c r="E67" s="49" t="s">
        <v>94</v>
      </c>
      <c r="F67" s="49" t="s">
        <v>170</v>
      </c>
      <c r="G67" s="34">
        <f>183.6+6.14+6.14+6.14+6.14</f>
        <v>208.15999999999994</v>
      </c>
      <c r="H67" s="62"/>
      <c r="I67" s="73"/>
    </row>
    <row r="68" spans="1:10" ht="24" customHeight="1" x14ac:dyDescent="0.25">
      <c r="A68" s="39"/>
      <c r="B68" s="40"/>
      <c r="C68" s="41"/>
      <c r="D68" s="41"/>
      <c r="E68" s="41"/>
      <c r="F68" s="41"/>
      <c r="G68" s="42">
        <f>SUM(G36:G67)</f>
        <v>171058.42000000004</v>
      </c>
      <c r="H68" s="65"/>
    </row>
    <row r="69" spans="1:10" ht="26.25" customHeight="1" x14ac:dyDescent="0.25">
      <c r="G69" s="46"/>
      <c r="J69" s="29"/>
    </row>
    <row r="70" spans="1:10" x14ac:dyDescent="0.25">
      <c r="G70" s="55"/>
      <c r="J70" s="29"/>
    </row>
    <row r="71" spans="1:10" x14ac:dyDescent="0.25">
      <c r="G71" s="55"/>
      <c r="J71" s="29"/>
    </row>
    <row r="72" spans="1:10" x14ac:dyDescent="0.25">
      <c r="J72" s="29"/>
    </row>
    <row r="73" spans="1:10" x14ac:dyDescent="0.25">
      <c r="J73" s="29"/>
    </row>
    <row r="74" spans="1:10" x14ac:dyDescent="0.25">
      <c r="J74" s="29"/>
    </row>
    <row r="75" spans="1:10" x14ac:dyDescent="0.25">
      <c r="J75" s="29"/>
    </row>
  </sheetData>
  <autoFilter ref="A1:H69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2026-05-19T14:41:02Z</cp:lastPrinted>
  <dcterms:created xsi:type="dcterms:W3CDTF">2015-02-24T11:41:13Z</dcterms:created>
  <dcterms:modified xsi:type="dcterms:W3CDTF">2026-07-02T18:50:05Z</dcterms:modified>
</cp:coreProperties>
</file>